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orrea01\Downloads\Temp\"/>
    </mc:Choice>
  </mc:AlternateContent>
  <bookViews>
    <workbookView xWindow="0" yWindow="0" windowWidth="14380" windowHeight="4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O35" i="1"/>
  <c r="O34" i="1"/>
  <c r="O33" i="1"/>
  <c r="O32" i="1"/>
  <c r="O31" i="1"/>
  <c r="O30" i="1"/>
  <c r="O29" i="1"/>
  <c r="O28" i="1"/>
  <c r="O27" i="1"/>
  <c r="O26" i="1"/>
  <c r="AB21" i="1"/>
  <c r="Z21" i="1"/>
  <c r="X21" i="1"/>
  <c r="U21" i="1"/>
  <c r="AB20" i="1"/>
  <c r="Z20" i="1"/>
  <c r="X20" i="1"/>
  <c r="U20" i="1"/>
  <c r="AB19" i="1"/>
  <c r="Z19" i="1"/>
  <c r="X19" i="1"/>
  <c r="U19" i="1"/>
  <c r="AB18" i="1"/>
  <c r="Z18" i="1"/>
  <c r="X18" i="1"/>
  <c r="U18" i="1"/>
  <c r="AB17" i="1"/>
  <c r="Z17" i="1"/>
  <c r="X17" i="1"/>
  <c r="U17" i="1"/>
  <c r="AB16" i="1"/>
  <c r="Z16" i="1"/>
  <c r="X16" i="1"/>
  <c r="U16" i="1"/>
  <c r="AB15" i="1"/>
  <c r="Z15" i="1"/>
  <c r="X15" i="1"/>
  <c r="U15" i="1"/>
  <c r="AB14" i="1"/>
  <c r="Z14" i="1"/>
  <c r="X14" i="1"/>
  <c r="U14" i="1"/>
  <c r="C14" i="1"/>
  <c r="N13" i="1"/>
  <c r="L13" i="1"/>
  <c r="K13" i="1"/>
  <c r="J13" i="1"/>
  <c r="H13" i="1"/>
  <c r="F13" i="1"/>
  <c r="E13" i="1"/>
  <c r="C13" i="1"/>
  <c r="B13" i="1"/>
  <c r="N12" i="1"/>
  <c r="L12" i="1"/>
  <c r="K12" i="1"/>
  <c r="B12" i="1" s="1"/>
  <c r="J12" i="1"/>
  <c r="H12" i="1"/>
  <c r="F12" i="1"/>
  <c r="E12" i="1"/>
  <c r="C12" i="1"/>
  <c r="N11" i="1"/>
  <c r="L11" i="1"/>
  <c r="C11" i="1" s="1"/>
  <c r="K11" i="1"/>
  <c r="B11" i="1" s="1"/>
  <c r="J11" i="1"/>
  <c r="H11" i="1"/>
  <c r="F11" i="1"/>
  <c r="E11" i="1"/>
  <c r="N10" i="1"/>
  <c r="L10" i="1"/>
  <c r="C10" i="1" s="1"/>
  <c r="K10" i="1"/>
  <c r="B10" i="1" s="1"/>
  <c r="J10" i="1"/>
  <c r="H10" i="1"/>
  <c r="F10" i="1"/>
  <c r="E10" i="1"/>
  <c r="N9" i="1"/>
  <c r="L9" i="1"/>
  <c r="C9" i="1" s="1"/>
  <c r="K9" i="1"/>
  <c r="B9" i="1" s="1"/>
  <c r="J9" i="1"/>
  <c r="H9" i="1"/>
  <c r="F9" i="1"/>
  <c r="E9" i="1"/>
  <c r="N8" i="1"/>
  <c r="L8" i="1"/>
  <c r="C8" i="1" s="1"/>
  <c r="K8" i="1"/>
  <c r="B8" i="1" s="1"/>
  <c r="J8" i="1"/>
  <c r="H8" i="1"/>
  <c r="F8" i="1"/>
  <c r="E8" i="1"/>
  <c r="N7" i="1"/>
  <c r="L7" i="1"/>
  <c r="C7" i="1" s="1"/>
  <c r="K7" i="1"/>
  <c r="J7" i="1"/>
  <c r="H7" i="1"/>
  <c r="F7" i="1"/>
  <c r="E7" i="1"/>
  <c r="B7" i="1"/>
  <c r="N6" i="1"/>
  <c r="L6" i="1"/>
  <c r="K6" i="1"/>
  <c r="J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<sst xmlns="http://schemas.openxmlformats.org/spreadsheetml/2006/main" count="22" uniqueCount="14">
  <si>
    <t>Weekly</t>
  </si>
  <si>
    <t>Monthly</t>
  </si>
  <si>
    <t>Annual</t>
  </si>
  <si>
    <t>2023 Federal Poverty              Income Levels</t>
  </si>
  <si>
    <t>JPS 901</t>
  </si>
  <si>
    <t>JPSC Supplemental Programs</t>
  </si>
  <si>
    <t>FPIL</t>
  </si>
  <si>
    <t>Family Size</t>
  </si>
  <si>
    <t xml:space="preserve">Add for each additional family member </t>
  </si>
  <si>
    <t xml:space="preserve">21% Annual </t>
  </si>
  <si>
    <t>* Source U.S. Department of Health &amp; Human Services</t>
  </si>
  <si>
    <r>
      <t xml:space="preserve">JPSC I    </t>
    </r>
    <r>
      <rPr>
        <b/>
        <sz val="8"/>
        <rFont val="Arial"/>
        <family val="2"/>
      </rPr>
      <t>(formally JPS CARES)</t>
    </r>
  </si>
  <si>
    <r>
      <t xml:space="preserve">JPSC 2 </t>
    </r>
    <r>
      <rPr>
        <b/>
        <sz val="8"/>
        <rFont val="Arial"/>
        <family val="2"/>
      </rPr>
      <t>(formally JPSC CARES 2)</t>
    </r>
  </si>
  <si>
    <r>
      <t xml:space="preserve">JPSC 3 </t>
    </r>
    <r>
      <rPr>
        <b/>
        <sz val="8"/>
        <rFont val="Arial"/>
        <family val="2"/>
      </rPr>
      <t>(formally JPS Connection)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</si>
</sst>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_);\(0\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B8CCE4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9" fontId="2" fillId="3" borderId="5" xfId="0" applyNumberFormat="1" applyFont="1" applyFill="1" applyBorder="1" applyAlignment="1">
      <alignment horizontal="center"/>
    </xf>
    <xf numFmtId="9" fontId="2" fillId="3" borderId="6" xfId="0" applyNumberFormat="1" applyFont="1" applyFill="1" applyBorder="1" applyAlignment="1">
      <alignment horizontal="center"/>
    </xf>
    <xf numFmtId="9" fontId="2" fillId="3" borderId="7" xfId="0" applyNumberFormat="1" applyFont="1" applyFill="1" applyBorder="1" applyAlignment="1">
      <alignment horizontal="center"/>
    </xf>
    <xf numFmtId="9" fontId="2" fillId="3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9" fontId="3" fillId="3" borderId="7" xfId="0" applyNumberFormat="1" applyFont="1" applyFill="1" applyBorder="1" applyAlignment="1">
      <alignment horizontal="center"/>
    </xf>
    <xf numFmtId="9" fontId="3" fillId="3" borderId="2" xfId="0" applyNumberFormat="1" applyFont="1" applyFill="1" applyBorder="1" applyAlignment="1">
      <alignment horizontal="center"/>
    </xf>
    <xf numFmtId="9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5" fontId="3" fillId="3" borderId="1" xfId="0" applyNumberFormat="1" applyFont="1" applyFill="1" applyBorder="1"/>
    <xf numFmtId="5" fontId="3" fillId="3" borderId="2" xfId="0" applyNumberFormat="1" applyFont="1" applyFill="1" applyBorder="1"/>
    <xf numFmtId="5" fontId="3" fillId="3" borderId="7" xfId="0" applyNumberFormat="1" applyFont="1" applyFill="1" applyBorder="1"/>
    <xf numFmtId="165" fontId="3" fillId="3" borderId="2" xfId="0" applyNumberFormat="1" applyFont="1" applyFill="1" applyBorder="1"/>
    <xf numFmtId="5" fontId="3" fillId="3" borderId="4" xfId="0" applyNumberFormat="1" applyFont="1" applyFill="1" applyBorder="1" applyAlignment="1">
      <alignment horizontal="left" indent="3"/>
    </xf>
    <xf numFmtId="5" fontId="3" fillId="3" borderId="4" xfId="0" applyNumberFormat="1" applyFont="1" applyFill="1" applyBorder="1"/>
    <xf numFmtId="165" fontId="3" fillId="3" borderId="4" xfId="1" applyNumberFormat="1" applyFont="1" applyFill="1" applyBorder="1" applyAlignment="1">
      <alignment horizontal="left" indent="3"/>
    </xf>
    <xf numFmtId="5" fontId="3" fillId="0" borderId="8" xfId="0" applyNumberFormat="1" applyFont="1" applyFill="1" applyBorder="1"/>
    <xf numFmtId="0" fontId="2" fillId="0" borderId="0" xfId="0" applyFont="1" applyFill="1" applyBorder="1"/>
    <xf numFmtId="5" fontId="2" fillId="0" borderId="0" xfId="1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left" indent="4"/>
    </xf>
    <xf numFmtId="5" fontId="2" fillId="0" borderId="4" xfId="0" applyNumberFormat="1" applyFont="1" applyFill="1" applyBorder="1"/>
    <xf numFmtId="0" fontId="2" fillId="0" borderId="4" xfId="0" applyFont="1" applyFill="1" applyBorder="1"/>
    <xf numFmtId="165" fontId="2" fillId="0" borderId="4" xfId="0" applyNumberFormat="1" applyFont="1" applyFill="1" applyBorder="1"/>
    <xf numFmtId="5" fontId="2" fillId="0" borderId="0" xfId="0" applyNumberFormat="1" applyFont="1" applyFill="1" applyBorder="1"/>
    <xf numFmtId="0" fontId="2" fillId="0" borderId="9" xfId="0" applyFont="1" applyFill="1" applyBorder="1"/>
    <xf numFmtId="9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9" fontId="3" fillId="0" borderId="10" xfId="0" applyNumberFormat="1" applyFont="1" applyFill="1" applyBorder="1" applyAlignment="1">
      <alignment horizontal="center"/>
    </xf>
    <xf numFmtId="5" fontId="3" fillId="0" borderId="3" xfId="0" applyNumberFormat="1" applyFont="1" applyFill="1" applyBorder="1"/>
    <xf numFmtId="5" fontId="3" fillId="0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6" fontId="3" fillId="2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6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5" fontId="2" fillId="0" borderId="3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4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workbookViewId="0">
      <selection activeCell="K22" sqref="K22"/>
    </sheetView>
  </sheetViews>
  <sheetFormatPr defaultRowHeight="12.5" x14ac:dyDescent="0.25"/>
  <cols>
    <col min="1" max="1" width="28.453125" style="2" customWidth="1"/>
    <col min="2" max="2" width="3.81640625" style="2" hidden="1" customWidth="1"/>
    <col min="3" max="3" width="3.54296875" style="2" hidden="1" customWidth="1"/>
    <col min="4" max="4" width="0.26953125" style="2" customWidth="1"/>
    <col min="5" max="5" width="11.54296875" style="2" customWidth="1"/>
    <col min="6" max="6" width="12.81640625" style="2" customWidth="1"/>
    <col min="7" max="7" width="11.81640625" style="2" customWidth="1"/>
    <col min="8" max="8" width="13.7265625" style="2" customWidth="1"/>
    <col min="9" max="9" width="9.26953125" style="2" hidden="1" customWidth="1"/>
    <col min="10" max="10" width="5.26953125" style="2" hidden="1" customWidth="1"/>
    <col min="11" max="11" width="10.453125" style="2" customWidth="1"/>
    <col min="12" max="12" width="12.26953125" style="2" customWidth="1"/>
    <col min="13" max="13" width="11.81640625" style="2" customWidth="1"/>
    <col min="14" max="14" width="13.453125" style="2" customWidth="1"/>
    <col min="15" max="15" width="35.453125" style="2" hidden="1" customWidth="1"/>
    <col min="16" max="16" width="16.54296875" style="2" hidden="1" customWidth="1"/>
    <col min="17" max="17" width="16.81640625" style="2" hidden="1" customWidth="1"/>
    <col min="18" max="18" width="16.7265625" style="2" hidden="1" customWidth="1"/>
    <col min="19" max="19" width="12.26953125" style="2" hidden="1" customWidth="1"/>
    <col min="20" max="20" width="4.26953125" style="2" hidden="1" customWidth="1"/>
    <col min="21" max="27" width="12.26953125" style="2" hidden="1" customWidth="1"/>
    <col min="28" max="28" width="10.7265625" style="2" hidden="1" customWidth="1"/>
    <col min="29" max="29" width="7.81640625" style="2" customWidth="1"/>
    <col min="30" max="31" width="12.26953125" style="2" customWidth="1"/>
    <col min="32" max="256" width="9.1796875" style="2"/>
    <col min="257" max="257" width="28.453125" style="2" customWidth="1"/>
    <col min="258" max="260" width="0" style="2" hidden="1" customWidth="1"/>
    <col min="261" max="261" width="11.54296875" style="2" customWidth="1"/>
    <col min="262" max="262" width="12.81640625" style="2" customWidth="1"/>
    <col min="263" max="263" width="11.81640625" style="2" customWidth="1"/>
    <col min="264" max="264" width="13.7265625" style="2" customWidth="1"/>
    <col min="265" max="266" width="0" style="2" hidden="1" customWidth="1"/>
    <col min="267" max="267" width="10.453125" style="2" customWidth="1"/>
    <col min="268" max="268" width="12.26953125" style="2" customWidth="1"/>
    <col min="269" max="269" width="11.81640625" style="2" customWidth="1"/>
    <col min="270" max="270" width="13.54296875" style="2" customWidth="1"/>
    <col min="271" max="271" width="35.453125" style="2" customWidth="1"/>
    <col min="272" max="272" width="0" style="2" hidden="1" customWidth="1"/>
    <col min="273" max="273" width="16.81640625" style="2" customWidth="1"/>
    <col min="274" max="274" width="16.7265625" style="2" customWidth="1"/>
    <col min="275" max="275" width="12.26953125" style="2" customWidth="1"/>
    <col min="276" max="276" width="4.26953125" style="2" customWidth="1"/>
    <col min="277" max="283" width="0" style="2" hidden="1" customWidth="1"/>
    <col min="284" max="284" width="10.7265625" style="2" customWidth="1"/>
    <col min="285" max="285" width="7.81640625" style="2" customWidth="1"/>
    <col min="286" max="287" width="12.26953125" style="2" customWidth="1"/>
    <col min="288" max="512" width="9.1796875" style="2"/>
    <col min="513" max="513" width="28.453125" style="2" customWidth="1"/>
    <col min="514" max="516" width="0" style="2" hidden="1" customWidth="1"/>
    <col min="517" max="517" width="11.54296875" style="2" customWidth="1"/>
    <col min="518" max="518" width="12.81640625" style="2" customWidth="1"/>
    <col min="519" max="519" width="11.81640625" style="2" customWidth="1"/>
    <col min="520" max="520" width="13.7265625" style="2" customWidth="1"/>
    <col min="521" max="522" width="0" style="2" hidden="1" customWidth="1"/>
    <col min="523" max="523" width="10.453125" style="2" customWidth="1"/>
    <col min="524" max="524" width="12.26953125" style="2" customWidth="1"/>
    <col min="525" max="525" width="11.81640625" style="2" customWidth="1"/>
    <col min="526" max="526" width="13.54296875" style="2" customWidth="1"/>
    <col min="527" max="527" width="35.453125" style="2" customWidth="1"/>
    <col min="528" max="528" width="0" style="2" hidden="1" customWidth="1"/>
    <col min="529" max="529" width="16.81640625" style="2" customWidth="1"/>
    <col min="530" max="530" width="16.7265625" style="2" customWidth="1"/>
    <col min="531" max="531" width="12.26953125" style="2" customWidth="1"/>
    <col min="532" max="532" width="4.26953125" style="2" customWidth="1"/>
    <col min="533" max="539" width="0" style="2" hidden="1" customWidth="1"/>
    <col min="540" max="540" width="10.7265625" style="2" customWidth="1"/>
    <col min="541" max="541" width="7.81640625" style="2" customWidth="1"/>
    <col min="542" max="543" width="12.26953125" style="2" customWidth="1"/>
    <col min="544" max="768" width="9.1796875" style="2"/>
    <col min="769" max="769" width="28.453125" style="2" customWidth="1"/>
    <col min="770" max="772" width="0" style="2" hidden="1" customWidth="1"/>
    <col min="773" max="773" width="11.54296875" style="2" customWidth="1"/>
    <col min="774" max="774" width="12.81640625" style="2" customWidth="1"/>
    <col min="775" max="775" width="11.81640625" style="2" customWidth="1"/>
    <col min="776" max="776" width="13.7265625" style="2" customWidth="1"/>
    <col min="777" max="778" width="0" style="2" hidden="1" customWidth="1"/>
    <col min="779" max="779" width="10.453125" style="2" customWidth="1"/>
    <col min="780" max="780" width="12.26953125" style="2" customWidth="1"/>
    <col min="781" max="781" width="11.81640625" style="2" customWidth="1"/>
    <col min="782" max="782" width="13.54296875" style="2" customWidth="1"/>
    <col min="783" max="783" width="35.453125" style="2" customWidth="1"/>
    <col min="784" max="784" width="0" style="2" hidden="1" customWidth="1"/>
    <col min="785" max="785" width="16.81640625" style="2" customWidth="1"/>
    <col min="786" max="786" width="16.7265625" style="2" customWidth="1"/>
    <col min="787" max="787" width="12.26953125" style="2" customWidth="1"/>
    <col min="788" max="788" width="4.26953125" style="2" customWidth="1"/>
    <col min="789" max="795" width="0" style="2" hidden="1" customWidth="1"/>
    <col min="796" max="796" width="10.7265625" style="2" customWidth="1"/>
    <col min="797" max="797" width="7.81640625" style="2" customWidth="1"/>
    <col min="798" max="799" width="12.26953125" style="2" customWidth="1"/>
    <col min="800" max="1024" width="9.1796875" style="2"/>
    <col min="1025" max="1025" width="28.453125" style="2" customWidth="1"/>
    <col min="1026" max="1028" width="0" style="2" hidden="1" customWidth="1"/>
    <col min="1029" max="1029" width="11.54296875" style="2" customWidth="1"/>
    <col min="1030" max="1030" width="12.81640625" style="2" customWidth="1"/>
    <col min="1031" max="1031" width="11.81640625" style="2" customWidth="1"/>
    <col min="1032" max="1032" width="13.7265625" style="2" customWidth="1"/>
    <col min="1033" max="1034" width="0" style="2" hidden="1" customWidth="1"/>
    <col min="1035" max="1035" width="10.453125" style="2" customWidth="1"/>
    <col min="1036" max="1036" width="12.26953125" style="2" customWidth="1"/>
    <col min="1037" max="1037" width="11.81640625" style="2" customWidth="1"/>
    <col min="1038" max="1038" width="13.54296875" style="2" customWidth="1"/>
    <col min="1039" max="1039" width="35.453125" style="2" customWidth="1"/>
    <col min="1040" max="1040" width="0" style="2" hidden="1" customWidth="1"/>
    <col min="1041" max="1041" width="16.81640625" style="2" customWidth="1"/>
    <col min="1042" max="1042" width="16.7265625" style="2" customWidth="1"/>
    <col min="1043" max="1043" width="12.26953125" style="2" customWidth="1"/>
    <col min="1044" max="1044" width="4.26953125" style="2" customWidth="1"/>
    <col min="1045" max="1051" width="0" style="2" hidden="1" customWidth="1"/>
    <col min="1052" max="1052" width="10.7265625" style="2" customWidth="1"/>
    <col min="1053" max="1053" width="7.81640625" style="2" customWidth="1"/>
    <col min="1054" max="1055" width="12.26953125" style="2" customWidth="1"/>
    <col min="1056" max="1280" width="9.1796875" style="2"/>
    <col min="1281" max="1281" width="28.453125" style="2" customWidth="1"/>
    <col min="1282" max="1284" width="0" style="2" hidden="1" customWidth="1"/>
    <col min="1285" max="1285" width="11.54296875" style="2" customWidth="1"/>
    <col min="1286" max="1286" width="12.81640625" style="2" customWidth="1"/>
    <col min="1287" max="1287" width="11.81640625" style="2" customWidth="1"/>
    <col min="1288" max="1288" width="13.7265625" style="2" customWidth="1"/>
    <col min="1289" max="1290" width="0" style="2" hidden="1" customWidth="1"/>
    <col min="1291" max="1291" width="10.453125" style="2" customWidth="1"/>
    <col min="1292" max="1292" width="12.26953125" style="2" customWidth="1"/>
    <col min="1293" max="1293" width="11.81640625" style="2" customWidth="1"/>
    <col min="1294" max="1294" width="13.54296875" style="2" customWidth="1"/>
    <col min="1295" max="1295" width="35.453125" style="2" customWidth="1"/>
    <col min="1296" max="1296" width="0" style="2" hidden="1" customWidth="1"/>
    <col min="1297" max="1297" width="16.81640625" style="2" customWidth="1"/>
    <col min="1298" max="1298" width="16.7265625" style="2" customWidth="1"/>
    <col min="1299" max="1299" width="12.26953125" style="2" customWidth="1"/>
    <col min="1300" max="1300" width="4.26953125" style="2" customWidth="1"/>
    <col min="1301" max="1307" width="0" style="2" hidden="1" customWidth="1"/>
    <col min="1308" max="1308" width="10.7265625" style="2" customWidth="1"/>
    <col min="1309" max="1309" width="7.81640625" style="2" customWidth="1"/>
    <col min="1310" max="1311" width="12.26953125" style="2" customWidth="1"/>
    <col min="1312" max="1536" width="9.1796875" style="2"/>
    <col min="1537" max="1537" width="28.453125" style="2" customWidth="1"/>
    <col min="1538" max="1540" width="0" style="2" hidden="1" customWidth="1"/>
    <col min="1541" max="1541" width="11.54296875" style="2" customWidth="1"/>
    <col min="1542" max="1542" width="12.81640625" style="2" customWidth="1"/>
    <col min="1543" max="1543" width="11.81640625" style="2" customWidth="1"/>
    <col min="1544" max="1544" width="13.7265625" style="2" customWidth="1"/>
    <col min="1545" max="1546" width="0" style="2" hidden="1" customWidth="1"/>
    <col min="1547" max="1547" width="10.453125" style="2" customWidth="1"/>
    <col min="1548" max="1548" width="12.26953125" style="2" customWidth="1"/>
    <col min="1549" max="1549" width="11.81640625" style="2" customWidth="1"/>
    <col min="1550" max="1550" width="13.54296875" style="2" customWidth="1"/>
    <col min="1551" max="1551" width="35.453125" style="2" customWidth="1"/>
    <col min="1552" max="1552" width="0" style="2" hidden="1" customWidth="1"/>
    <col min="1553" max="1553" width="16.81640625" style="2" customWidth="1"/>
    <col min="1554" max="1554" width="16.7265625" style="2" customWidth="1"/>
    <col min="1555" max="1555" width="12.26953125" style="2" customWidth="1"/>
    <col min="1556" max="1556" width="4.26953125" style="2" customWidth="1"/>
    <col min="1557" max="1563" width="0" style="2" hidden="1" customWidth="1"/>
    <col min="1564" max="1564" width="10.7265625" style="2" customWidth="1"/>
    <col min="1565" max="1565" width="7.81640625" style="2" customWidth="1"/>
    <col min="1566" max="1567" width="12.26953125" style="2" customWidth="1"/>
    <col min="1568" max="1792" width="9.1796875" style="2"/>
    <col min="1793" max="1793" width="28.453125" style="2" customWidth="1"/>
    <col min="1794" max="1796" width="0" style="2" hidden="1" customWidth="1"/>
    <col min="1797" max="1797" width="11.54296875" style="2" customWidth="1"/>
    <col min="1798" max="1798" width="12.81640625" style="2" customWidth="1"/>
    <col min="1799" max="1799" width="11.81640625" style="2" customWidth="1"/>
    <col min="1800" max="1800" width="13.7265625" style="2" customWidth="1"/>
    <col min="1801" max="1802" width="0" style="2" hidden="1" customWidth="1"/>
    <col min="1803" max="1803" width="10.453125" style="2" customWidth="1"/>
    <col min="1804" max="1804" width="12.26953125" style="2" customWidth="1"/>
    <col min="1805" max="1805" width="11.81640625" style="2" customWidth="1"/>
    <col min="1806" max="1806" width="13.54296875" style="2" customWidth="1"/>
    <col min="1807" max="1807" width="35.453125" style="2" customWidth="1"/>
    <col min="1808" max="1808" width="0" style="2" hidden="1" customWidth="1"/>
    <col min="1809" max="1809" width="16.81640625" style="2" customWidth="1"/>
    <col min="1810" max="1810" width="16.7265625" style="2" customWidth="1"/>
    <col min="1811" max="1811" width="12.26953125" style="2" customWidth="1"/>
    <col min="1812" max="1812" width="4.26953125" style="2" customWidth="1"/>
    <col min="1813" max="1819" width="0" style="2" hidden="1" customWidth="1"/>
    <col min="1820" max="1820" width="10.7265625" style="2" customWidth="1"/>
    <col min="1821" max="1821" width="7.81640625" style="2" customWidth="1"/>
    <col min="1822" max="1823" width="12.26953125" style="2" customWidth="1"/>
    <col min="1824" max="2048" width="9.1796875" style="2"/>
    <col min="2049" max="2049" width="28.453125" style="2" customWidth="1"/>
    <col min="2050" max="2052" width="0" style="2" hidden="1" customWidth="1"/>
    <col min="2053" max="2053" width="11.54296875" style="2" customWidth="1"/>
    <col min="2054" max="2054" width="12.81640625" style="2" customWidth="1"/>
    <col min="2055" max="2055" width="11.81640625" style="2" customWidth="1"/>
    <col min="2056" max="2056" width="13.7265625" style="2" customWidth="1"/>
    <col min="2057" max="2058" width="0" style="2" hidden="1" customWidth="1"/>
    <col min="2059" max="2059" width="10.453125" style="2" customWidth="1"/>
    <col min="2060" max="2060" width="12.26953125" style="2" customWidth="1"/>
    <col min="2061" max="2061" width="11.81640625" style="2" customWidth="1"/>
    <col min="2062" max="2062" width="13.54296875" style="2" customWidth="1"/>
    <col min="2063" max="2063" width="35.453125" style="2" customWidth="1"/>
    <col min="2064" max="2064" width="0" style="2" hidden="1" customWidth="1"/>
    <col min="2065" max="2065" width="16.81640625" style="2" customWidth="1"/>
    <col min="2066" max="2066" width="16.7265625" style="2" customWidth="1"/>
    <col min="2067" max="2067" width="12.26953125" style="2" customWidth="1"/>
    <col min="2068" max="2068" width="4.26953125" style="2" customWidth="1"/>
    <col min="2069" max="2075" width="0" style="2" hidden="1" customWidth="1"/>
    <col min="2076" max="2076" width="10.7265625" style="2" customWidth="1"/>
    <col min="2077" max="2077" width="7.81640625" style="2" customWidth="1"/>
    <col min="2078" max="2079" width="12.26953125" style="2" customWidth="1"/>
    <col min="2080" max="2304" width="9.1796875" style="2"/>
    <col min="2305" max="2305" width="28.453125" style="2" customWidth="1"/>
    <col min="2306" max="2308" width="0" style="2" hidden="1" customWidth="1"/>
    <col min="2309" max="2309" width="11.54296875" style="2" customWidth="1"/>
    <col min="2310" max="2310" width="12.81640625" style="2" customWidth="1"/>
    <col min="2311" max="2311" width="11.81640625" style="2" customWidth="1"/>
    <col min="2312" max="2312" width="13.7265625" style="2" customWidth="1"/>
    <col min="2313" max="2314" width="0" style="2" hidden="1" customWidth="1"/>
    <col min="2315" max="2315" width="10.453125" style="2" customWidth="1"/>
    <col min="2316" max="2316" width="12.26953125" style="2" customWidth="1"/>
    <col min="2317" max="2317" width="11.81640625" style="2" customWidth="1"/>
    <col min="2318" max="2318" width="13.54296875" style="2" customWidth="1"/>
    <col min="2319" max="2319" width="35.453125" style="2" customWidth="1"/>
    <col min="2320" max="2320" width="0" style="2" hidden="1" customWidth="1"/>
    <col min="2321" max="2321" width="16.81640625" style="2" customWidth="1"/>
    <col min="2322" max="2322" width="16.7265625" style="2" customWidth="1"/>
    <col min="2323" max="2323" width="12.26953125" style="2" customWidth="1"/>
    <col min="2324" max="2324" width="4.26953125" style="2" customWidth="1"/>
    <col min="2325" max="2331" width="0" style="2" hidden="1" customWidth="1"/>
    <col min="2332" max="2332" width="10.7265625" style="2" customWidth="1"/>
    <col min="2333" max="2333" width="7.81640625" style="2" customWidth="1"/>
    <col min="2334" max="2335" width="12.26953125" style="2" customWidth="1"/>
    <col min="2336" max="2560" width="9.1796875" style="2"/>
    <col min="2561" max="2561" width="28.453125" style="2" customWidth="1"/>
    <col min="2562" max="2564" width="0" style="2" hidden="1" customWidth="1"/>
    <col min="2565" max="2565" width="11.54296875" style="2" customWidth="1"/>
    <col min="2566" max="2566" width="12.81640625" style="2" customWidth="1"/>
    <col min="2567" max="2567" width="11.81640625" style="2" customWidth="1"/>
    <col min="2568" max="2568" width="13.7265625" style="2" customWidth="1"/>
    <col min="2569" max="2570" width="0" style="2" hidden="1" customWidth="1"/>
    <col min="2571" max="2571" width="10.453125" style="2" customWidth="1"/>
    <col min="2572" max="2572" width="12.26953125" style="2" customWidth="1"/>
    <col min="2573" max="2573" width="11.81640625" style="2" customWidth="1"/>
    <col min="2574" max="2574" width="13.54296875" style="2" customWidth="1"/>
    <col min="2575" max="2575" width="35.453125" style="2" customWidth="1"/>
    <col min="2576" max="2576" width="0" style="2" hidden="1" customWidth="1"/>
    <col min="2577" max="2577" width="16.81640625" style="2" customWidth="1"/>
    <col min="2578" max="2578" width="16.7265625" style="2" customWidth="1"/>
    <col min="2579" max="2579" width="12.26953125" style="2" customWidth="1"/>
    <col min="2580" max="2580" width="4.26953125" style="2" customWidth="1"/>
    <col min="2581" max="2587" width="0" style="2" hidden="1" customWidth="1"/>
    <col min="2588" max="2588" width="10.7265625" style="2" customWidth="1"/>
    <col min="2589" max="2589" width="7.81640625" style="2" customWidth="1"/>
    <col min="2590" max="2591" width="12.26953125" style="2" customWidth="1"/>
    <col min="2592" max="2816" width="9.1796875" style="2"/>
    <col min="2817" max="2817" width="28.453125" style="2" customWidth="1"/>
    <col min="2818" max="2820" width="0" style="2" hidden="1" customWidth="1"/>
    <col min="2821" max="2821" width="11.54296875" style="2" customWidth="1"/>
    <col min="2822" max="2822" width="12.81640625" style="2" customWidth="1"/>
    <col min="2823" max="2823" width="11.81640625" style="2" customWidth="1"/>
    <col min="2824" max="2824" width="13.7265625" style="2" customWidth="1"/>
    <col min="2825" max="2826" width="0" style="2" hidden="1" customWidth="1"/>
    <col min="2827" max="2827" width="10.453125" style="2" customWidth="1"/>
    <col min="2828" max="2828" width="12.26953125" style="2" customWidth="1"/>
    <col min="2829" max="2829" width="11.81640625" style="2" customWidth="1"/>
    <col min="2830" max="2830" width="13.54296875" style="2" customWidth="1"/>
    <col min="2831" max="2831" width="35.453125" style="2" customWidth="1"/>
    <col min="2832" max="2832" width="0" style="2" hidden="1" customWidth="1"/>
    <col min="2833" max="2833" width="16.81640625" style="2" customWidth="1"/>
    <col min="2834" max="2834" width="16.7265625" style="2" customWidth="1"/>
    <col min="2835" max="2835" width="12.26953125" style="2" customWidth="1"/>
    <col min="2836" max="2836" width="4.26953125" style="2" customWidth="1"/>
    <col min="2837" max="2843" width="0" style="2" hidden="1" customWidth="1"/>
    <col min="2844" max="2844" width="10.7265625" style="2" customWidth="1"/>
    <col min="2845" max="2845" width="7.81640625" style="2" customWidth="1"/>
    <col min="2846" max="2847" width="12.26953125" style="2" customWidth="1"/>
    <col min="2848" max="3072" width="9.1796875" style="2"/>
    <col min="3073" max="3073" width="28.453125" style="2" customWidth="1"/>
    <col min="3074" max="3076" width="0" style="2" hidden="1" customWidth="1"/>
    <col min="3077" max="3077" width="11.54296875" style="2" customWidth="1"/>
    <col min="3078" max="3078" width="12.81640625" style="2" customWidth="1"/>
    <col min="3079" max="3079" width="11.81640625" style="2" customWidth="1"/>
    <col min="3080" max="3080" width="13.7265625" style="2" customWidth="1"/>
    <col min="3081" max="3082" width="0" style="2" hidden="1" customWidth="1"/>
    <col min="3083" max="3083" width="10.453125" style="2" customWidth="1"/>
    <col min="3084" max="3084" width="12.26953125" style="2" customWidth="1"/>
    <col min="3085" max="3085" width="11.81640625" style="2" customWidth="1"/>
    <col min="3086" max="3086" width="13.54296875" style="2" customWidth="1"/>
    <col min="3087" max="3087" width="35.453125" style="2" customWidth="1"/>
    <col min="3088" max="3088" width="0" style="2" hidden="1" customWidth="1"/>
    <col min="3089" max="3089" width="16.81640625" style="2" customWidth="1"/>
    <col min="3090" max="3090" width="16.7265625" style="2" customWidth="1"/>
    <col min="3091" max="3091" width="12.26953125" style="2" customWidth="1"/>
    <col min="3092" max="3092" width="4.26953125" style="2" customWidth="1"/>
    <col min="3093" max="3099" width="0" style="2" hidden="1" customWidth="1"/>
    <col min="3100" max="3100" width="10.7265625" style="2" customWidth="1"/>
    <col min="3101" max="3101" width="7.81640625" style="2" customWidth="1"/>
    <col min="3102" max="3103" width="12.26953125" style="2" customWidth="1"/>
    <col min="3104" max="3328" width="9.1796875" style="2"/>
    <col min="3329" max="3329" width="28.453125" style="2" customWidth="1"/>
    <col min="3330" max="3332" width="0" style="2" hidden="1" customWidth="1"/>
    <col min="3333" max="3333" width="11.54296875" style="2" customWidth="1"/>
    <col min="3334" max="3334" width="12.81640625" style="2" customWidth="1"/>
    <col min="3335" max="3335" width="11.81640625" style="2" customWidth="1"/>
    <col min="3336" max="3336" width="13.7265625" style="2" customWidth="1"/>
    <col min="3337" max="3338" width="0" style="2" hidden="1" customWidth="1"/>
    <col min="3339" max="3339" width="10.453125" style="2" customWidth="1"/>
    <col min="3340" max="3340" width="12.26953125" style="2" customWidth="1"/>
    <col min="3341" max="3341" width="11.81640625" style="2" customWidth="1"/>
    <col min="3342" max="3342" width="13.54296875" style="2" customWidth="1"/>
    <col min="3343" max="3343" width="35.453125" style="2" customWidth="1"/>
    <col min="3344" max="3344" width="0" style="2" hidden="1" customWidth="1"/>
    <col min="3345" max="3345" width="16.81640625" style="2" customWidth="1"/>
    <col min="3346" max="3346" width="16.7265625" style="2" customWidth="1"/>
    <col min="3347" max="3347" width="12.26953125" style="2" customWidth="1"/>
    <col min="3348" max="3348" width="4.26953125" style="2" customWidth="1"/>
    <col min="3349" max="3355" width="0" style="2" hidden="1" customWidth="1"/>
    <col min="3356" max="3356" width="10.7265625" style="2" customWidth="1"/>
    <col min="3357" max="3357" width="7.81640625" style="2" customWidth="1"/>
    <col min="3358" max="3359" width="12.26953125" style="2" customWidth="1"/>
    <col min="3360" max="3584" width="9.1796875" style="2"/>
    <col min="3585" max="3585" width="28.453125" style="2" customWidth="1"/>
    <col min="3586" max="3588" width="0" style="2" hidden="1" customWidth="1"/>
    <col min="3589" max="3589" width="11.54296875" style="2" customWidth="1"/>
    <col min="3590" max="3590" width="12.81640625" style="2" customWidth="1"/>
    <col min="3591" max="3591" width="11.81640625" style="2" customWidth="1"/>
    <col min="3592" max="3592" width="13.7265625" style="2" customWidth="1"/>
    <col min="3593" max="3594" width="0" style="2" hidden="1" customWidth="1"/>
    <col min="3595" max="3595" width="10.453125" style="2" customWidth="1"/>
    <col min="3596" max="3596" width="12.26953125" style="2" customWidth="1"/>
    <col min="3597" max="3597" width="11.81640625" style="2" customWidth="1"/>
    <col min="3598" max="3598" width="13.54296875" style="2" customWidth="1"/>
    <col min="3599" max="3599" width="35.453125" style="2" customWidth="1"/>
    <col min="3600" max="3600" width="0" style="2" hidden="1" customWidth="1"/>
    <col min="3601" max="3601" width="16.81640625" style="2" customWidth="1"/>
    <col min="3602" max="3602" width="16.7265625" style="2" customWidth="1"/>
    <col min="3603" max="3603" width="12.26953125" style="2" customWidth="1"/>
    <col min="3604" max="3604" width="4.26953125" style="2" customWidth="1"/>
    <col min="3605" max="3611" width="0" style="2" hidden="1" customWidth="1"/>
    <col min="3612" max="3612" width="10.7265625" style="2" customWidth="1"/>
    <col min="3613" max="3613" width="7.81640625" style="2" customWidth="1"/>
    <col min="3614" max="3615" width="12.26953125" style="2" customWidth="1"/>
    <col min="3616" max="3840" width="9.1796875" style="2"/>
    <col min="3841" max="3841" width="28.453125" style="2" customWidth="1"/>
    <col min="3842" max="3844" width="0" style="2" hidden="1" customWidth="1"/>
    <col min="3845" max="3845" width="11.54296875" style="2" customWidth="1"/>
    <col min="3846" max="3846" width="12.81640625" style="2" customWidth="1"/>
    <col min="3847" max="3847" width="11.81640625" style="2" customWidth="1"/>
    <col min="3848" max="3848" width="13.7265625" style="2" customWidth="1"/>
    <col min="3849" max="3850" width="0" style="2" hidden="1" customWidth="1"/>
    <col min="3851" max="3851" width="10.453125" style="2" customWidth="1"/>
    <col min="3852" max="3852" width="12.26953125" style="2" customWidth="1"/>
    <col min="3853" max="3853" width="11.81640625" style="2" customWidth="1"/>
    <col min="3854" max="3854" width="13.54296875" style="2" customWidth="1"/>
    <col min="3855" max="3855" width="35.453125" style="2" customWidth="1"/>
    <col min="3856" max="3856" width="0" style="2" hidden="1" customWidth="1"/>
    <col min="3857" max="3857" width="16.81640625" style="2" customWidth="1"/>
    <col min="3858" max="3858" width="16.7265625" style="2" customWidth="1"/>
    <col min="3859" max="3859" width="12.26953125" style="2" customWidth="1"/>
    <col min="3860" max="3860" width="4.26953125" style="2" customWidth="1"/>
    <col min="3861" max="3867" width="0" style="2" hidden="1" customWidth="1"/>
    <col min="3868" max="3868" width="10.7265625" style="2" customWidth="1"/>
    <col min="3869" max="3869" width="7.81640625" style="2" customWidth="1"/>
    <col min="3870" max="3871" width="12.26953125" style="2" customWidth="1"/>
    <col min="3872" max="4096" width="9.1796875" style="2"/>
    <col min="4097" max="4097" width="28.453125" style="2" customWidth="1"/>
    <col min="4098" max="4100" width="0" style="2" hidden="1" customWidth="1"/>
    <col min="4101" max="4101" width="11.54296875" style="2" customWidth="1"/>
    <col min="4102" max="4102" width="12.81640625" style="2" customWidth="1"/>
    <col min="4103" max="4103" width="11.81640625" style="2" customWidth="1"/>
    <col min="4104" max="4104" width="13.7265625" style="2" customWidth="1"/>
    <col min="4105" max="4106" width="0" style="2" hidden="1" customWidth="1"/>
    <col min="4107" max="4107" width="10.453125" style="2" customWidth="1"/>
    <col min="4108" max="4108" width="12.26953125" style="2" customWidth="1"/>
    <col min="4109" max="4109" width="11.81640625" style="2" customWidth="1"/>
    <col min="4110" max="4110" width="13.54296875" style="2" customWidth="1"/>
    <col min="4111" max="4111" width="35.453125" style="2" customWidth="1"/>
    <col min="4112" max="4112" width="0" style="2" hidden="1" customWidth="1"/>
    <col min="4113" max="4113" width="16.81640625" style="2" customWidth="1"/>
    <col min="4114" max="4114" width="16.7265625" style="2" customWidth="1"/>
    <col min="4115" max="4115" width="12.26953125" style="2" customWidth="1"/>
    <col min="4116" max="4116" width="4.26953125" style="2" customWidth="1"/>
    <col min="4117" max="4123" width="0" style="2" hidden="1" customWidth="1"/>
    <col min="4124" max="4124" width="10.7265625" style="2" customWidth="1"/>
    <col min="4125" max="4125" width="7.81640625" style="2" customWidth="1"/>
    <col min="4126" max="4127" width="12.26953125" style="2" customWidth="1"/>
    <col min="4128" max="4352" width="9.1796875" style="2"/>
    <col min="4353" max="4353" width="28.453125" style="2" customWidth="1"/>
    <col min="4354" max="4356" width="0" style="2" hidden="1" customWidth="1"/>
    <col min="4357" max="4357" width="11.54296875" style="2" customWidth="1"/>
    <col min="4358" max="4358" width="12.81640625" style="2" customWidth="1"/>
    <col min="4359" max="4359" width="11.81640625" style="2" customWidth="1"/>
    <col min="4360" max="4360" width="13.7265625" style="2" customWidth="1"/>
    <col min="4361" max="4362" width="0" style="2" hidden="1" customWidth="1"/>
    <col min="4363" max="4363" width="10.453125" style="2" customWidth="1"/>
    <col min="4364" max="4364" width="12.26953125" style="2" customWidth="1"/>
    <col min="4365" max="4365" width="11.81640625" style="2" customWidth="1"/>
    <col min="4366" max="4366" width="13.54296875" style="2" customWidth="1"/>
    <col min="4367" max="4367" width="35.453125" style="2" customWidth="1"/>
    <col min="4368" max="4368" width="0" style="2" hidden="1" customWidth="1"/>
    <col min="4369" max="4369" width="16.81640625" style="2" customWidth="1"/>
    <col min="4370" max="4370" width="16.7265625" style="2" customWidth="1"/>
    <col min="4371" max="4371" width="12.26953125" style="2" customWidth="1"/>
    <col min="4372" max="4372" width="4.26953125" style="2" customWidth="1"/>
    <col min="4373" max="4379" width="0" style="2" hidden="1" customWidth="1"/>
    <col min="4380" max="4380" width="10.7265625" style="2" customWidth="1"/>
    <col min="4381" max="4381" width="7.81640625" style="2" customWidth="1"/>
    <col min="4382" max="4383" width="12.26953125" style="2" customWidth="1"/>
    <col min="4384" max="4608" width="9.1796875" style="2"/>
    <col min="4609" max="4609" width="28.453125" style="2" customWidth="1"/>
    <col min="4610" max="4612" width="0" style="2" hidden="1" customWidth="1"/>
    <col min="4613" max="4613" width="11.54296875" style="2" customWidth="1"/>
    <col min="4614" max="4614" width="12.81640625" style="2" customWidth="1"/>
    <col min="4615" max="4615" width="11.81640625" style="2" customWidth="1"/>
    <col min="4616" max="4616" width="13.7265625" style="2" customWidth="1"/>
    <col min="4617" max="4618" width="0" style="2" hidden="1" customWidth="1"/>
    <col min="4619" max="4619" width="10.453125" style="2" customWidth="1"/>
    <col min="4620" max="4620" width="12.26953125" style="2" customWidth="1"/>
    <col min="4621" max="4621" width="11.81640625" style="2" customWidth="1"/>
    <col min="4622" max="4622" width="13.54296875" style="2" customWidth="1"/>
    <col min="4623" max="4623" width="35.453125" style="2" customWidth="1"/>
    <col min="4624" max="4624" width="0" style="2" hidden="1" customWidth="1"/>
    <col min="4625" max="4625" width="16.81640625" style="2" customWidth="1"/>
    <col min="4626" max="4626" width="16.7265625" style="2" customWidth="1"/>
    <col min="4627" max="4627" width="12.26953125" style="2" customWidth="1"/>
    <col min="4628" max="4628" width="4.26953125" style="2" customWidth="1"/>
    <col min="4629" max="4635" width="0" style="2" hidden="1" customWidth="1"/>
    <col min="4636" max="4636" width="10.7265625" style="2" customWidth="1"/>
    <col min="4637" max="4637" width="7.81640625" style="2" customWidth="1"/>
    <col min="4638" max="4639" width="12.26953125" style="2" customWidth="1"/>
    <col min="4640" max="4864" width="9.1796875" style="2"/>
    <col min="4865" max="4865" width="28.453125" style="2" customWidth="1"/>
    <col min="4866" max="4868" width="0" style="2" hidden="1" customWidth="1"/>
    <col min="4869" max="4869" width="11.54296875" style="2" customWidth="1"/>
    <col min="4870" max="4870" width="12.81640625" style="2" customWidth="1"/>
    <col min="4871" max="4871" width="11.81640625" style="2" customWidth="1"/>
    <col min="4872" max="4872" width="13.7265625" style="2" customWidth="1"/>
    <col min="4873" max="4874" width="0" style="2" hidden="1" customWidth="1"/>
    <col min="4875" max="4875" width="10.453125" style="2" customWidth="1"/>
    <col min="4876" max="4876" width="12.26953125" style="2" customWidth="1"/>
    <col min="4877" max="4877" width="11.81640625" style="2" customWidth="1"/>
    <col min="4878" max="4878" width="13.54296875" style="2" customWidth="1"/>
    <col min="4879" max="4879" width="35.453125" style="2" customWidth="1"/>
    <col min="4880" max="4880" width="0" style="2" hidden="1" customWidth="1"/>
    <col min="4881" max="4881" width="16.81640625" style="2" customWidth="1"/>
    <col min="4882" max="4882" width="16.7265625" style="2" customWidth="1"/>
    <col min="4883" max="4883" width="12.26953125" style="2" customWidth="1"/>
    <col min="4884" max="4884" width="4.26953125" style="2" customWidth="1"/>
    <col min="4885" max="4891" width="0" style="2" hidden="1" customWidth="1"/>
    <col min="4892" max="4892" width="10.7265625" style="2" customWidth="1"/>
    <col min="4893" max="4893" width="7.81640625" style="2" customWidth="1"/>
    <col min="4894" max="4895" width="12.26953125" style="2" customWidth="1"/>
    <col min="4896" max="5120" width="9.1796875" style="2"/>
    <col min="5121" max="5121" width="28.453125" style="2" customWidth="1"/>
    <col min="5122" max="5124" width="0" style="2" hidden="1" customWidth="1"/>
    <col min="5125" max="5125" width="11.54296875" style="2" customWidth="1"/>
    <col min="5126" max="5126" width="12.81640625" style="2" customWidth="1"/>
    <col min="5127" max="5127" width="11.81640625" style="2" customWidth="1"/>
    <col min="5128" max="5128" width="13.7265625" style="2" customWidth="1"/>
    <col min="5129" max="5130" width="0" style="2" hidden="1" customWidth="1"/>
    <col min="5131" max="5131" width="10.453125" style="2" customWidth="1"/>
    <col min="5132" max="5132" width="12.26953125" style="2" customWidth="1"/>
    <col min="5133" max="5133" width="11.81640625" style="2" customWidth="1"/>
    <col min="5134" max="5134" width="13.54296875" style="2" customWidth="1"/>
    <col min="5135" max="5135" width="35.453125" style="2" customWidth="1"/>
    <col min="5136" max="5136" width="0" style="2" hidden="1" customWidth="1"/>
    <col min="5137" max="5137" width="16.81640625" style="2" customWidth="1"/>
    <col min="5138" max="5138" width="16.7265625" style="2" customWidth="1"/>
    <col min="5139" max="5139" width="12.26953125" style="2" customWidth="1"/>
    <col min="5140" max="5140" width="4.26953125" style="2" customWidth="1"/>
    <col min="5141" max="5147" width="0" style="2" hidden="1" customWidth="1"/>
    <col min="5148" max="5148" width="10.7265625" style="2" customWidth="1"/>
    <col min="5149" max="5149" width="7.81640625" style="2" customWidth="1"/>
    <col min="5150" max="5151" width="12.26953125" style="2" customWidth="1"/>
    <col min="5152" max="5376" width="9.1796875" style="2"/>
    <col min="5377" max="5377" width="28.453125" style="2" customWidth="1"/>
    <col min="5378" max="5380" width="0" style="2" hidden="1" customWidth="1"/>
    <col min="5381" max="5381" width="11.54296875" style="2" customWidth="1"/>
    <col min="5382" max="5382" width="12.81640625" style="2" customWidth="1"/>
    <col min="5383" max="5383" width="11.81640625" style="2" customWidth="1"/>
    <col min="5384" max="5384" width="13.7265625" style="2" customWidth="1"/>
    <col min="5385" max="5386" width="0" style="2" hidden="1" customWidth="1"/>
    <col min="5387" max="5387" width="10.453125" style="2" customWidth="1"/>
    <col min="5388" max="5388" width="12.26953125" style="2" customWidth="1"/>
    <col min="5389" max="5389" width="11.81640625" style="2" customWidth="1"/>
    <col min="5390" max="5390" width="13.54296875" style="2" customWidth="1"/>
    <col min="5391" max="5391" width="35.453125" style="2" customWidth="1"/>
    <col min="5392" max="5392" width="0" style="2" hidden="1" customWidth="1"/>
    <col min="5393" max="5393" width="16.81640625" style="2" customWidth="1"/>
    <col min="5394" max="5394" width="16.7265625" style="2" customWidth="1"/>
    <col min="5395" max="5395" width="12.26953125" style="2" customWidth="1"/>
    <col min="5396" max="5396" width="4.26953125" style="2" customWidth="1"/>
    <col min="5397" max="5403" width="0" style="2" hidden="1" customWidth="1"/>
    <col min="5404" max="5404" width="10.7265625" style="2" customWidth="1"/>
    <col min="5405" max="5405" width="7.81640625" style="2" customWidth="1"/>
    <col min="5406" max="5407" width="12.26953125" style="2" customWidth="1"/>
    <col min="5408" max="5632" width="9.1796875" style="2"/>
    <col min="5633" max="5633" width="28.453125" style="2" customWidth="1"/>
    <col min="5634" max="5636" width="0" style="2" hidden="1" customWidth="1"/>
    <col min="5637" max="5637" width="11.54296875" style="2" customWidth="1"/>
    <col min="5638" max="5638" width="12.81640625" style="2" customWidth="1"/>
    <col min="5639" max="5639" width="11.81640625" style="2" customWidth="1"/>
    <col min="5640" max="5640" width="13.7265625" style="2" customWidth="1"/>
    <col min="5641" max="5642" width="0" style="2" hidden="1" customWidth="1"/>
    <col min="5643" max="5643" width="10.453125" style="2" customWidth="1"/>
    <col min="5644" max="5644" width="12.26953125" style="2" customWidth="1"/>
    <col min="5645" max="5645" width="11.81640625" style="2" customWidth="1"/>
    <col min="5646" max="5646" width="13.54296875" style="2" customWidth="1"/>
    <col min="5647" max="5647" width="35.453125" style="2" customWidth="1"/>
    <col min="5648" max="5648" width="0" style="2" hidden="1" customWidth="1"/>
    <col min="5649" max="5649" width="16.81640625" style="2" customWidth="1"/>
    <col min="5650" max="5650" width="16.7265625" style="2" customWidth="1"/>
    <col min="5651" max="5651" width="12.26953125" style="2" customWidth="1"/>
    <col min="5652" max="5652" width="4.26953125" style="2" customWidth="1"/>
    <col min="5653" max="5659" width="0" style="2" hidden="1" customWidth="1"/>
    <col min="5660" max="5660" width="10.7265625" style="2" customWidth="1"/>
    <col min="5661" max="5661" width="7.81640625" style="2" customWidth="1"/>
    <col min="5662" max="5663" width="12.26953125" style="2" customWidth="1"/>
    <col min="5664" max="5888" width="9.1796875" style="2"/>
    <col min="5889" max="5889" width="28.453125" style="2" customWidth="1"/>
    <col min="5890" max="5892" width="0" style="2" hidden="1" customWidth="1"/>
    <col min="5893" max="5893" width="11.54296875" style="2" customWidth="1"/>
    <col min="5894" max="5894" width="12.81640625" style="2" customWidth="1"/>
    <col min="5895" max="5895" width="11.81640625" style="2" customWidth="1"/>
    <col min="5896" max="5896" width="13.7265625" style="2" customWidth="1"/>
    <col min="5897" max="5898" width="0" style="2" hidden="1" customWidth="1"/>
    <col min="5899" max="5899" width="10.453125" style="2" customWidth="1"/>
    <col min="5900" max="5900" width="12.26953125" style="2" customWidth="1"/>
    <col min="5901" max="5901" width="11.81640625" style="2" customWidth="1"/>
    <col min="5902" max="5902" width="13.54296875" style="2" customWidth="1"/>
    <col min="5903" max="5903" width="35.453125" style="2" customWidth="1"/>
    <col min="5904" max="5904" width="0" style="2" hidden="1" customWidth="1"/>
    <col min="5905" max="5905" width="16.81640625" style="2" customWidth="1"/>
    <col min="5906" max="5906" width="16.7265625" style="2" customWidth="1"/>
    <col min="5907" max="5907" width="12.26953125" style="2" customWidth="1"/>
    <col min="5908" max="5908" width="4.26953125" style="2" customWidth="1"/>
    <col min="5909" max="5915" width="0" style="2" hidden="1" customWidth="1"/>
    <col min="5916" max="5916" width="10.7265625" style="2" customWidth="1"/>
    <col min="5917" max="5917" width="7.81640625" style="2" customWidth="1"/>
    <col min="5918" max="5919" width="12.26953125" style="2" customWidth="1"/>
    <col min="5920" max="6144" width="9.1796875" style="2"/>
    <col min="6145" max="6145" width="28.453125" style="2" customWidth="1"/>
    <col min="6146" max="6148" width="0" style="2" hidden="1" customWidth="1"/>
    <col min="6149" max="6149" width="11.54296875" style="2" customWidth="1"/>
    <col min="6150" max="6150" width="12.81640625" style="2" customWidth="1"/>
    <col min="6151" max="6151" width="11.81640625" style="2" customWidth="1"/>
    <col min="6152" max="6152" width="13.7265625" style="2" customWidth="1"/>
    <col min="6153" max="6154" width="0" style="2" hidden="1" customWidth="1"/>
    <col min="6155" max="6155" width="10.453125" style="2" customWidth="1"/>
    <col min="6156" max="6156" width="12.26953125" style="2" customWidth="1"/>
    <col min="6157" max="6157" width="11.81640625" style="2" customWidth="1"/>
    <col min="6158" max="6158" width="13.54296875" style="2" customWidth="1"/>
    <col min="6159" max="6159" width="35.453125" style="2" customWidth="1"/>
    <col min="6160" max="6160" width="0" style="2" hidden="1" customWidth="1"/>
    <col min="6161" max="6161" width="16.81640625" style="2" customWidth="1"/>
    <col min="6162" max="6162" width="16.7265625" style="2" customWidth="1"/>
    <col min="6163" max="6163" width="12.26953125" style="2" customWidth="1"/>
    <col min="6164" max="6164" width="4.26953125" style="2" customWidth="1"/>
    <col min="6165" max="6171" width="0" style="2" hidden="1" customWidth="1"/>
    <col min="6172" max="6172" width="10.7265625" style="2" customWidth="1"/>
    <col min="6173" max="6173" width="7.81640625" style="2" customWidth="1"/>
    <col min="6174" max="6175" width="12.26953125" style="2" customWidth="1"/>
    <col min="6176" max="6400" width="9.1796875" style="2"/>
    <col min="6401" max="6401" width="28.453125" style="2" customWidth="1"/>
    <col min="6402" max="6404" width="0" style="2" hidden="1" customWidth="1"/>
    <col min="6405" max="6405" width="11.54296875" style="2" customWidth="1"/>
    <col min="6406" max="6406" width="12.81640625" style="2" customWidth="1"/>
    <col min="6407" max="6407" width="11.81640625" style="2" customWidth="1"/>
    <col min="6408" max="6408" width="13.7265625" style="2" customWidth="1"/>
    <col min="6409" max="6410" width="0" style="2" hidden="1" customWidth="1"/>
    <col min="6411" max="6411" width="10.453125" style="2" customWidth="1"/>
    <col min="6412" max="6412" width="12.26953125" style="2" customWidth="1"/>
    <col min="6413" max="6413" width="11.81640625" style="2" customWidth="1"/>
    <col min="6414" max="6414" width="13.54296875" style="2" customWidth="1"/>
    <col min="6415" max="6415" width="35.453125" style="2" customWidth="1"/>
    <col min="6416" max="6416" width="0" style="2" hidden="1" customWidth="1"/>
    <col min="6417" max="6417" width="16.81640625" style="2" customWidth="1"/>
    <col min="6418" max="6418" width="16.7265625" style="2" customWidth="1"/>
    <col min="6419" max="6419" width="12.26953125" style="2" customWidth="1"/>
    <col min="6420" max="6420" width="4.26953125" style="2" customWidth="1"/>
    <col min="6421" max="6427" width="0" style="2" hidden="1" customWidth="1"/>
    <col min="6428" max="6428" width="10.7265625" style="2" customWidth="1"/>
    <col min="6429" max="6429" width="7.81640625" style="2" customWidth="1"/>
    <col min="6430" max="6431" width="12.26953125" style="2" customWidth="1"/>
    <col min="6432" max="6656" width="9.1796875" style="2"/>
    <col min="6657" max="6657" width="28.453125" style="2" customWidth="1"/>
    <col min="6658" max="6660" width="0" style="2" hidden="1" customWidth="1"/>
    <col min="6661" max="6661" width="11.54296875" style="2" customWidth="1"/>
    <col min="6662" max="6662" width="12.81640625" style="2" customWidth="1"/>
    <col min="6663" max="6663" width="11.81640625" style="2" customWidth="1"/>
    <col min="6664" max="6664" width="13.7265625" style="2" customWidth="1"/>
    <col min="6665" max="6666" width="0" style="2" hidden="1" customWidth="1"/>
    <col min="6667" max="6667" width="10.453125" style="2" customWidth="1"/>
    <col min="6668" max="6668" width="12.26953125" style="2" customWidth="1"/>
    <col min="6669" max="6669" width="11.81640625" style="2" customWidth="1"/>
    <col min="6670" max="6670" width="13.54296875" style="2" customWidth="1"/>
    <col min="6671" max="6671" width="35.453125" style="2" customWidth="1"/>
    <col min="6672" max="6672" width="0" style="2" hidden="1" customWidth="1"/>
    <col min="6673" max="6673" width="16.81640625" style="2" customWidth="1"/>
    <col min="6674" max="6674" width="16.7265625" style="2" customWidth="1"/>
    <col min="6675" max="6675" width="12.26953125" style="2" customWidth="1"/>
    <col min="6676" max="6676" width="4.26953125" style="2" customWidth="1"/>
    <col min="6677" max="6683" width="0" style="2" hidden="1" customWidth="1"/>
    <col min="6684" max="6684" width="10.7265625" style="2" customWidth="1"/>
    <col min="6685" max="6685" width="7.81640625" style="2" customWidth="1"/>
    <col min="6686" max="6687" width="12.26953125" style="2" customWidth="1"/>
    <col min="6688" max="6912" width="9.1796875" style="2"/>
    <col min="6913" max="6913" width="28.453125" style="2" customWidth="1"/>
    <col min="6914" max="6916" width="0" style="2" hidden="1" customWidth="1"/>
    <col min="6917" max="6917" width="11.54296875" style="2" customWidth="1"/>
    <col min="6918" max="6918" width="12.81640625" style="2" customWidth="1"/>
    <col min="6919" max="6919" width="11.81640625" style="2" customWidth="1"/>
    <col min="6920" max="6920" width="13.7265625" style="2" customWidth="1"/>
    <col min="6921" max="6922" width="0" style="2" hidden="1" customWidth="1"/>
    <col min="6923" max="6923" width="10.453125" style="2" customWidth="1"/>
    <col min="6924" max="6924" width="12.26953125" style="2" customWidth="1"/>
    <col min="6925" max="6925" width="11.81640625" style="2" customWidth="1"/>
    <col min="6926" max="6926" width="13.54296875" style="2" customWidth="1"/>
    <col min="6927" max="6927" width="35.453125" style="2" customWidth="1"/>
    <col min="6928" max="6928" width="0" style="2" hidden="1" customWidth="1"/>
    <col min="6929" max="6929" width="16.81640625" style="2" customWidth="1"/>
    <col min="6930" max="6930" width="16.7265625" style="2" customWidth="1"/>
    <col min="6931" max="6931" width="12.26953125" style="2" customWidth="1"/>
    <col min="6932" max="6932" width="4.26953125" style="2" customWidth="1"/>
    <col min="6933" max="6939" width="0" style="2" hidden="1" customWidth="1"/>
    <col min="6940" max="6940" width="10.7265625" style="2" customWidth="1"/>
    <col min="6941" max="6941" width="7.81640625" style="2" customWidth="1"/>
    <col min="6942" max="6943" width="12.26953125" style="2" customWidth="1"/>
    <col min="6944" max="7168" width="9.1796875" style="2"/>
    <col min="7169" max="7169" width="28.453125" style="2" customWidth="1"/>
    <col min="7170" max="7172" width="0" style="2" hidden="1" customWidth="1"/>
    <col min="7173" max="7173" width="11.54296875" style="2" customWidth="1"/>
    <col min="7174" max="7174" width="12.81640625" style="2" customWidth="1"/>
    <col min="7175" max="7175" width="11.81640625" style="2" customWidth="1"/>
    <col min="7176" max="7176" width="13.7265625" style="2" customWidth="1"/>
    <col min="7177" max="7178" width="0" style="2" hidden="1" customWidth="1"/>
    <col min="7179" max="7179" width="10.453125" style="2" customWidth="1"/>
    <col min="7180" max="7180" width="12.26953125" style="2" customWidth="1"/>
    <col min="7181" max="7181" width="11.81640625" style="2" customWidth="1"/>
    <col min="7182" max="7182" width="13.54296875" style="2" customWidth="1"/>
    <col min="7183" max="7183" width="35.453125" style="2" customWidth="1"/>
    <col min="7184" max="7184" width="0" style="2" hidden="1" customWidth="1"/>
    <col min="7185" max="7185" width="16.81640625" style="2" customWidth="1"/>
    <col min="7186" max="7186" width="16.7265625" style="2" customWidth="1"/>
    <col min="7187" max="7187" width="12.26953125" style="2" customWidth="1"/>
    <col min="7188" max="7188" width="4.26953125" style="2" customWidth="1"/>
    <col min="7189" max="7195" width="0" style="2" hidden="1" customWidth="1"/>
    <col min="7196" max="7196" width="10.7265625" style="2" customWidth="1"/>
    <col min="7197" max="7197" width="7.81640625" style="2" customWidth="1"/>
    <col min="7198" max="7199" width="12.26953125" style="2" customWidth="1"/>
    <col min="7200" max="7424" width="9.1796875" style="2"/>
    <col min="7425" max="7425" width="28.453125" style="2" customWidth="1"/>
    <col min="7426" max="7428" width="0" style="2" hidden="1" customWidth="1"/>
    <col min="7429" max="7429" width="11.54296875" style="2" customWidth="1"/>
    <col min="7430" max="7430" width="12.81640625" style="2" customWidth="1"/>
    <col min="7431" max="7431" width="11.81640625" style="2" customWidth="1"/>
    <col min="7432" max="7432" width="13.7265625" style="2" customWidth="1"/>
    <col min="7433" max="7434" width="0" style="2" hidden="1" customWidth="1"/>
    <col min="7435" max="7435" width="10.453125" style="2" customWidth="1"/>
    <col min="7436" max="7436" width="12.26953125" style="2" customWidth="1"/>
    <col min="7437" max="7437" width="11.81640625" style="2" customWidth="1"/>
    <col min="7438" max="7438" width="13.54296875" style="2" customWidth="1"/>
    <col min="7439" max="7439" width="35.453125" style="2" customWidth="1"/>
    <col min="7440" max="7440" width="0" style="2" hidden="1" customWidth="1"/>
    <col min="7441" max="7441" width="16.81640625" style="2" customWidth="1"/>
    <col min="7442" max="7442" width="16.7265625" style="2" customWidth="1"/>
    <col min="7443" max="7443" width="12.26953125" style="2" customWidth="1"/>
    <col min="7444" max="7444" width="4.26953125" style="2" customWidth="1"/>
    <col min="7445" max="7451" width="0" style="2" hidden="1" customWidth="1"/>
    <col min="7452" max="7452" width="10.7265625" style="2" customWidth="1"/>
    <col min="7453" max="7453" width="7.81640625" style="2" customWidth="1"/>
    <col min="7454" max="7455" width="12.26953125" style="2" customWidth="1"/>
    <col min="7456" max="7680" width="9.1796875" style="2"/>
    <col min="7681" max="7681" width="28.453125" style="2" customWidth="1"/>
    <col min="7682" max="7684" width="0" style="2" hidden="1" customWidth="1"/>
    <col min="7685" max="7685" width="11.54296875" style="2" customWidth="1"/>
    <col min="7686" max="7686" width="12.81640625" style="2" customWidth="1"/>
    <col min="7687" max="7687" width="11.81640625" style="2" customWidth="1"/>
    <col min="7688" max="7688" width="13.7265625" style="2" customWidth="1"/>
    <col min="7689" max="7690" width="0" style="2" hidden="1" customWidth="1"/>
    <col min="7691" max="7691" width="10.453125" style="2" customWidth="1"/>
    <col min="7692" max="7692" width="12.26953125" style="2" customWidth="1"/>
    <col min="7693" max="7693" width="11.81640625" style="2" customWidth="1"/>
    <col min="7694" max="7694" width="13.54296875" style="2" customWidth="1"/>
    <col min="7695" max="7695" width="35.453125" style="2" customWidth="1"/>
    <col min="7696" max="7696" width="0" style="2" hidden="1" customWidth="1"/>
    <col min="7697" max="7697" width="16.81640625" style="2" customWidth="1"/>
    <col min="7698" max="7698" width="16.7265625" style="2" customWidth="1"/>
    <col min="7699" max="7699" width="12.26953125" style="2" customWidth="1"/>
    <col min="7700" max="7700" width="4.26953125" style="2" customWidth="1"/>
    <col min="7701" max="7707" width="0" style="2" hidden="1" customWidth="1"/>
    <col min="7708" max="7708" width="10.7265625" style="2" customWidth="1"/>
    <col min="7709" max="7709" width="7.81640625" style="2" customWidth="1"/>
    <col min="7710" max="7711" width="12.26953125" style="2" customWidth="1"/>
    <col min="7712" max="7936" width="9.1796875" style="2"/>
    <col min="7937" max="7937" width="28.453125" style="2" customWidth="1"/>
    <col min="7938" max="7940" width="0" style="2" hidden="1" customWidth="1"/>
    <col min="7941" max="7941" width="11.54296875" style="2" customWidth="1"/>
    <col min="7942" max="7942" width="12.81640625" style="2" customWidth="1"/>
    <col min="7943" max="7943" width="11.81640625" style="2" customWidth="1"/>
    <col min="7944" max="7944" width="13.7265625" style="2" customWidth="1"/>
    <col min="7945" max="7946" width="0" style="2" hidden="1" customWidth="1"/>
    <col min="7947" max="7947" width="10.453125" style="2" customWidth="1"/>
    <col min="7948" max="7948" width="12.26953125" style="2" customWidth="1"/>
    <col min="7949" max="7949" width="11.81640625" style="2" customWidth="1"/>
    <col min="7950" max="7950" width="13.54296875" style="2" customWidth="1"/>
    <col min="7951" max="7951" width="35.453125" style="2" customWidth="1"/>
    <col min="7952" max="7952" width="0" style="2" hidden="1" customWidth="1"/>
    <col min="7953" max="7953" width="16.81640625" style="2" customWidth="1"/>
    <col min="7954" max="7954" width="16.7265625" style="2" customWidth="1"/>
    <col min="7955" max="7955" width="12.26953125" style="2" customWidth="1"/>
    <col min="7956" max="7956" width="4.26953125" style="2" customWidth="1"/>
    <col min="7957" max="7963" width="0" style="2" hidden="1" customWidth="1"/>
    <col min="7964" max="7964" width="10.7265625" style="2" customWidth="1"/>
    <col min="7965" max="7965" width="7.81640625" style="2" customWidth="1"/>
    <col min="7966" max="7967" width="12.26953125" style="2" customWidth="1"/>
    <col min="7968" max="8192" width="9.1796875" style="2"/>
    <col min="8193" max="8193" width="28.453125" style="2" customWidth="1"/>
    <col min="8194" max="8196" width="0" style="2" hidden="1" customWidth="1"/>
    <col min="8197" max="8197" width="11.54296875" style="2" customWidth="1"/>
    <col min="8198" max="8198" width="12.81640625" style="2" customWidth="1"/>
    <col min="8199" max="8199" width="11.81640625" style="2" customWidth="1"/>
    <col min="8200" max="8200" width="13.7265625" style="2" customWidth="1"/>
    <col min="8201" max="8202" width="0" style="2" hidden="1" customWidth="1"/>
    <col min="8203" max="8203" width="10.453125" style="2" customWidth="1"/>
    <col min="8204" max="8204" width="12.26953125" style="2" customWidth="1"/>
    <col min="8205" max="8205" width="11.81640625" style="2" customWidth="1"/>
    <col min="8206" max="8206" width="13.54296875" style="2" customWidth="1"/>
    <col min="8207" max="8207" width="35.453125" style="2" customWidth="1"/>
    <col min="8208" max="8208" width="0" style="2" hidden="1" customWidth="1"/>
    <col min="8209" max="8209" width="16.81640625" style="2" customWidth="1"/>
    <col min="8210" max="8210" width="16.7265625" style="2" customWidth="1"/>
    <col min="8211" max="8211" width="12.26953125" style="2" customWidth="1"/>
    <col min="8212" max="8212" width="4.26953125" style="2" customWidth="1"/>
    <col min="8213" max="8219" width="0" style="2" hidden="1" customWidth="1"/>
    <col min="8220" max="8220" width="10.7265625" style="2" customWidth="1"/>
    <col min="8221" max="8221" width="7.81640625" style="2" customWidth="1"/>
    <col min="8222" max="8223" width="12.26953125" style="2" customWidth="1"/>
    <col min="8224" max="8448" width="9.1796875" style="2"/>
    <col min="8449" max="8449" width="28.453125" style="2" customWidth="1"/>
    <col min="8450" max="8452" width="0" style="2" hidden="1" customWidth="1"/>
    <col min="8453" max="8453" width="11.54296875" style="2" customWidth="1"/>
    <col min="8454" max="8454" width="12.81640625" style="2" customWidth="1"/>
    <col min="8455" max="8455" width="11.81640625" style="2" customWidth="1"/>
    <col min="8456" max="8456" width="13.7265625" style="2" customWidth="1"/>
    <col min="8457" max="8458" width="0" style="2" hidden="1" customWidth="1"/>
    <col min="8459" max="8459" width="10.453125" style="2" customWidth="1"/>
    <col min="8460" max="8460" width="12.26953125" style="2" customWidth="1"/>
    <col min="8461" max="8461" width="11.81640625" style="2" customWidth="1"/>
    <col min="8462" max="8462" width="13.54296875" style="2" customWidth="1"/>
    <col min="8463" max="8463" width="35.453125" style="2" customWidth="1"/>
    <col min="8464" max="8464" width="0" style="2" hidden="1" customWidth="1"/>
    <col min="8465" max="8465" width="16.81640625" style="2" customWidth="1"/>
    <col min="8466" max="8466" width="16.7265625" style="2" customWidth="1"/>
    <col min="8467" max="8467" width="12.26953125" style="2" customWidth="1"/>
    <col min="8468" max="8468" width="4.26953125" style="2" customWidth="1"/>
    <col min="8469" max="8475" width="0" style="2" hidden="1" customWidth="1"/>
    <col min="8476" max="8476" width="10.7265625" style="2" customWidth="1"/>
    <col min="8477" max="8477" width="7.81640625" style="2" customWidth="1"/>
    <col min="8478" max="8479" width="12.26953125" style="2" customWidth="1"/>
    <col min="8480" max="8704" width="9.1796875" style="2"/>
    <col min="8705" max="8705" width="28.453125" style="2" customWidth="1"/>
    <col min="8706" max="8708" width="0" style="2" hidden="1" customWidth="1"/>
    <col min="8709" max="8709" width="11.54296875" style="2" customWidth="1"/>
    <col min="8710" max="8710" width="12.81640625" style="2" customWidth="1"/>
    <col min="8711" max="8711" width="11.81640625" style="2" customWidth="1"/>
    <col min="8712" max="8712" width="13.7265625" style="2" customWidth="1"/>
    <col min="8713" max="8714" width="0" style="2" hidden="1" customWidth="1"/>
    <col min="8715" max="8715" width="10.453125" style="2" customWidth="1"/>
    <col min="8716" max="8716" width="12.26953125" style="2" customWidth="1"/>
    <col min="8717" max="8717" width="11.81640625" style="2" customWidth="1"/>
    <col min="8718" max="8718" width="13.54296875" style="2" customWidth="1"/>
    <col min="8719" max="8719" width="35.453125" style="2" customWidth="1"/>
    <col min="8720" max="8720" width="0" style="2" hidden="1" customWidth="1"/>
    <col min="8721" max="8721" width="16.81640625" style="2" customWidth="1"/>
    <col min="8722" max="8722" width="16.7265625" style="2" customWidth="1"/>
    <col min="8723" max="8723" width="12.26953125" style="2" customWidth="1"/>
    <col min="8724" max="8724" width="4.26953125" style="2" customWidth="1"/>
    <col min="8725" max="8731" width="0" style="2" hidden="1" customWidth="1"/>
    <col min="8732" max="8732" width="10.7265625" style="2" customWidth="1"/>
    <col min="8733" max="8733" width="7.81640625" style="2" customWidth="1"/>
    <col min="8734" max="8735" width="12.26953125" style="2" customWidth="1"/>
    <col min="8736" max="8960" width="9.1796875" style="2"/>
    <col min="8961" max="8961" width="28.453125" style="2" customWidth="1"/>
    <col min="8962" max="8964" width="0" style="2" hidden="1" customWidth="1"/>
    <col min="8965" max="8965" width="11.54296875" style="2" customWidth="1"/>
    <col min="8966" max="8966" width="12.81640625" style="2" customWidth="1"/>
    <col min="8967" max="8967" width="11.81640625" style="2" customWidth="1"/>
    <col min="8968" max="8968" width="13.7265625" style="2" customWidth="1"/>
    <col min="8969" max="8970" width="0" style="2" hidden="1" customWidth="1"/>
    <col min="8971" max="8971" width="10.453125" style="2" customWidth="1"/>
    <col min="8972" max="8972" width="12.26953125" style="2" customWidth="1"/>
    <col min="8973" max="8973" width="11.81640625" style="2" customWidth="1"/>
    <col min="8974" max="8974" width="13.54296875" style="2" customWidth="1"/>
    <col min="8975" max="8975" width="35.453125" style="2" customWidth="1"/>
    <col min="8976" max="8976" width="0" style="2" hidden="1" customWidth="1"/>
    <col min="8977" max="8977" width="16.81640625" style="2" customWidth="1"/>
    <col min="8978" max="8978" width="16.7265625" style="2" customWidth="1"/>
    <col min="8979" max="8979" width="12.26953125" style="2" customWidth="1"/>
    <col min="8980" max="8980" width="4.26953125" style="2" customWidth="1"/>
    <col min="8981" max="8987" width="0" style="2" hidden="1" customWidth="1"/>
    <col min="8988" max="8988" width="10.7265625" style="2" customWidth="1"/>
    <col min="8989" max="8989" width="7.81640625" style="2" customWidth="1"/>
    <col min="8990" max="8991" width="12.26953125" style="2" customWidth="1"/>
    <col min="8992" max="9216" width="9.1796875" style="2"/>
    <col min="9217" max="9217" width="28.453125" style="2" customWidth="1"/>
    <col min="9218" max="9220" width="0" style="2" hidden="1" customWidth="1"/>
    <col min="9221" max="9221" width="11.54296875" style="2" customWidth="1"/>
    <col min="9222" max="9222" width="12.81640625" style="2" customWidth="1"/>
    <col min="9223" max="9223" width="11.81640625" style="2" customWidth="1"/>
    <col min="9224" max="9224" width="13.7265625" style="2" customWidth="1"/>
    <col min="9225" max="9226" width="0" style="2" hidden="1" customWidth="1"/>
    <col min="9227" max="9227" width="10.453125" style="2" customWidth="1"/>
    <col min="9228" max="9228" width="12.26953125" style="2" customWidth="1"/>
    <col min="9229" max="9229" width="11.81640625" style="2" customWidth="1"/>
    <col min="9230" max="9230" width="13.54296875" style="2" customWidth="1"/>
    <col min="9231" max="9231" width="35.453125" style="2" customWidth="1"/>
    <col min="9232" max="9232" width="0" style="2" hidden="1" customWidth="1"/>
    <col min="9233" max="9233" width="16.81640625" style="2" customWidth="1"/>
    <col min="9234" max="9234" width="16.7265625" style="2" customWidth="1"/>
    <col min="9235" max="9235" width="12.26953125" style="2" customWidth="1"/>
    <col min="9236" max="9236" width="4.26953125" style="2" customWidth="1"/>
    <col min="9237" max="9243" width="0" style="2" hidden="1" customWidth="1"/>
    <col min="9244" max="9244" width="10.7265625" style="2" customWidth="1"/>
    <col min="9245" max="9245" width="7.81640625" style="2" customWidth="1"/>
    <col min="9246" max="9247" width="12.26953125" style="2" customWidth="1"/>
    <col min="9248" max="9472" width="9.1796875" style="2"/>
    <col min="9473" max="9473" width="28.453125" style="2" customWidth="1"/>
    <col min="9474" max="9476" width="0" style="2" hidden="1" customWidth="1"/>
    <col min="9477" max="9477" width="11.54296875" style="2" customWidth="1"/>
    <col min="9478" max="9478" width="12.81640625" style="2" customWidth="1"/>
    <col min="9479" max="9479" width="11.81640625" style="2" customWidth="1"/>
    <col min="9480" max="9480" width="13.7265625" style="2" customWidth="1"/>
    <col min="9481" max="9482" width="0" style="2" hidden="1" customWidth="1"/>
    <col min="9483" max="9483" width="10.453125" style="2" customWidth="1"/>
    <col min="9484" max="9484" width="12.26953125" style="2" customWidth="1"/>
    <col min="9485" max="9485" width="11.81640625" style="2" customWidth="1"/>
    <col min="9486" max="9486" width="13.54296875" style="2" customWidth="1"/>
    <col min="9487" max="9487" width="35.453125" style="2" customWidth="1"/>
    <col min="9488" max="9488" width="0" style="2" hidden="1" customWidth="1"/>
    <col min="9489" max="9489" width="16.81640625" style="2" customWidth="1"/>
    <col min="9490" max="9490" width="16.7265625" style="2" customWidth="1"/>
    <col min="9491" max="9491" width="12.26953125" style="2" customWidth="1"/>
    <col min="9492" max="9492" width="4.26953125" style="2" customWidth="1"/>
    <col min="9493" max="9499" width="0" style="2" hidden="1" customWidth="1"/>
    <col min="9500" max="9500" width="10.7265625" style="2" customWidth="1"/>
    <col min="9501" max="9501" width="7.81640625" style="2" customWidth="1"/>
    <col min="9502" max="9503" width="12.26953125" style="2" customWidth="1"/>
    <col min="9504" max="9728" width="9.1796875" style="2"/>
    <col min="9729" max="9729" width="28.453125" style="2" customWidth="1"/>
    <col min="9730" max="9732" width="0" style="2" hidden="1" customWidth="1"/>
    <col min="9733" max="9733" width="11.54296875" style="2" customWidth="1"/>
    <col min="9734" max="9734" width="12.81640625" style="2" customWidth="1"/>
    <col min="9735" max="9735" width="11.81640625" style="2" customWidth="1"/>
    <col min="9736" max="9736" width="13.7265625" style="2" customWidth="1"/>
    <col min="9737" max="9738" width="0" style="2" hidden="1" customWidth="1"/>
    <col min="9739" max="9739" width="10.453125" style="2" customWidth="1"/>
    <col min="9740" max="9740" width="12.26953125" style="2" customWidth="1"/>
    <col min="9741" max="9741" width="11.81640625" style="2" customWidth="1"/>
    <col min="9742" max="9742" width="13.54296875" style="2" customWidth="1"/>
    <col min="9743" max="9743" width="35.453125" style="2" customWidth="1"/>
    <col min="9744" max="9744" width="0" style="2" hidden="1" customWidth="1"/>
    <col min="9745" max="9745" width="16.81640625" style="2" customWidth="1"/>
    <col min="9746" max="9746" width="16.7265625" style="2" customWidth="1"/>
    <col min="9747" max="9747" width="12.26953125" style="2" customWidth="1"/>
    <col min="9748" max="9748" width="4.26953125" style="2" customWidth="1"/>
    <col min="9749" max="9755" width="0" style="2" hidden="1" customWidth="1"/>
    <col min="9756" max="9756" width="10.7265625" style="2" customWidth="1"/>
    <col min="9757" max="9757" width="7.81640625" style="2" customWidth="1"/>
    <col min="9758" max="9759" width="12.26953125" style="2" customWidth="1"/>
    <col min="9760" max="9984" width="9.1796875" style="2"/>
    <col min="9985" max="9985" width="28.453125" style="2" customWidth="1"/>
    <col min="9986" max="9988" width="0" style="2" hidden="1" customWidth="1"/>
    <col min="9989" max="9989" width="11.54296875" style="2" customWidth="1"/>
    <col min="9990" max="9990" width="12.81640625" style="2" customWidth="1"/>
    <col min="9991" max="9991" width="11.81640625" style="2" customWidth="1"/>
    <col min="9992" max="9992" width="13.7265625" style="2" customWidth="1"/>
    <col min="9993" max="9994" width="0" style="2" hidden="1" customWidth="1"/>
    <col min="9995" max="9995" width="10.453125" style="2" customWidth="1"/>
    <col min="9996" max="9996" width="12.26953125" style="2" customWidth="1"/>
    <col min="9997" max="9997" width="11.81640625" style="2" customWidth="1"/>
    <col min="9998" max="9998" width="13.54296875" style="2" customWidth="1"/>
    <col min="9999" max="9999" width="35.453125" style="2" customWidth="1"/>
    <col min="10000" max="10000" width="0" style="2" hidden="1" customWidth="1"/>
    <col min="10001" max="10001" width="16.81640625" style="2" customWidth="1"/>
    <col min="10002" max="10002" width="16.7265625" style="2" customWidth="1"/>
    <col min="10003" max="10003" width="12.26953125" style="2" customWidth="1"/>
    <col min="10004" max="10004" width="4.26953125" style="2" customWidth="1"/>
    <col min="10005" max="10011" width="0" style="2" hidden="1" customWidth="1"/>
    <col min="10012" max="10012" width="10.7265625" style="2" customWidth="1"/>
    <col min="10013" max="10013" width="7.81640625" style="2" customWidth="1"/>
    <col min="10014" max="10015" width="12.26953125" style="2" customWidth="1"/>
    <col min="10016" max="10240" width="9.1796875" style="2"/>
    <col min="10241" max="10241" width="28.453125" style="2" customWidth="1"/>
    <col min="10242" max="10244" width="0" style="2" hidden="1" customWidth="1"/>
    <col min="10245" max="10245" width="11.54296875" style="2" customWidth="1"/>
    <col min="10246" max="10246" width="12.81640625" style="2" customWidth="1"/>
    <col min="10247" max="10247" width="11.81640625" style="2" customWidth="1"/>
    <col min="10248" max="10248" width="13.7265625" style="2" customWidth="1"/>
    <col min="10249" max="10250" width="0" style="2" hidden="1" customWidth="1"/>
    <col min="10251" max="10251" width="10.453125" style="2" customWidth="1"/>
    <col min="10252" max="10252" width="12.26953125" style="2" customWidth="1"/>
    <col min="10253" max="10253" width="11.81640625" style="2" customWidth="1"/>
    <col min="10254" max="10254" width="13.54296875" style="2" customWidth="1"/>
    <col min="10255" max="10255" width="35.453125" style="2" customWidth="1"/>
    <col min="10256" max="10256" width="0" style="2" hidden="1" customWidth="1"/>
    <col min="10257" max="10257" width="16.81640625" style="2" customWidth="1"/>
    <col min="10258" max="10258" width="16.7265625" style="2" customWidth="1"/>
    <col min="10259" max="10259" width="12.26953125" style="2" customWidth="1"/>
    <col min="10260" max="10260" width="4.26953125" style="2" customWidth="1"/>
    <col min="10261" max="10267" width="0" style="2" hidden="1" customWidth="1"/>
    <col min="10268" max="10268" width="10.7265625" style="2" customWidth="1"/>
    <col min="10269" max="10269" width="7.81640625" style="2" customWidth="1"/>
    <col min="10270" max="10271" width="12.26953125" style="2" customWidth="1"/>
    <col min="10272" max="10496" width="9.1796875" style="2"/>
    <col min="10497" max="10497" width="28.453125" style="2" customWidth="1"/>
    <col min="10498" max="10500" width="0" style="2" hidden="1" customWidth="1"/>
    <col min="10501" max="10501" width="11.54296875" style="2" customWidth="1"/>
    <col min="10502" max="10502" width="12.81640625" style="2" customWidth="1"/>
    <col min="10503" max="10503" width="11.81640625" style="2" customWidth="1"/>
    <col min="10504" max="10504" width="13.7265625" style="2" customWidth="1"/>
    <col min="10505" max="10506" width="0" style="2" hidden="1" customWidth="1"/>
    <col min="10507" max="10507" width="10.453125" style="2" customWidth="1"/>
    <col min="10508" max="10508" width="12.26953125" style="2" customWidth="1"/>
    <col min="10509" max="10509" width="11.81640625" style="2" customWidth="1"/>
    <col min="10510" max="10510" width="13.54296875" style="2" customWidth="1"/>
    <col min="10511" max="10511" width="35.453125" style="2" customWidth="1"/>
    <col min="10512" max="10512" width="0" style="2" hidden="1" customWidth="1"/>
    <col min="10513" max="10513" width="16.81640625" style="2" customWidth="1"/>
    <col min="10514" max="10514" width="16.7265625" style="2" customWidth="1"/>
    <col min="10515" max="10515" width="12.26953125" style="2" customWidth="1"/>
    <col min="10516" max="10516" width="4.26953125" style="2" customWidth="1"/>
    <col min="10517" max="10523" width="0" style="2" hidden="1" customWidth="1"/>
    <col min="10524" max="10524" width="10.7265625" style="2" customWidth="1"/>
    <col min="10525" max="10525" width="7.81640625" style="2" customWidth="1"/>
    <col min="10526" max="10527" width="12.26953125" style="2" customWidth="1"/>
    <col min="10528" max="10752" width="9.1796875" style="2"/>
    <col min="10753" max="10753" width="28.453125" style="2" customWidth="1"/>
    <col min="10754" max="10756" width="0" style="2" hidden="1" customWidth="1"/>
    <col min="10757" max="10757" width="11.54296875" style="2" customWidth="1"/>
    <col min="10758" max="10758" width="12.81640625" style="2" customWidth="1"/>
    <col min="10759" max="10759" width="11.81640625" style="2" customWidth="1"/>
    <col min="10760" max="10760" width="13.7265625" style="2" customWidth="1"/>
    <col min="10761" max="10762" width="0" style="2" hidden="1" customWidth="1"/>
    <col min="10763" max="10763" width="10.453125" style="2" customWidth="1"/>
    <col min="10764" max="10764" width="12.26953125" style="2" customWidth="1"/>
    <col min="10765" max="10765" width="11.81640625" style="2" customWidth="1"/>
    <col min="10766" max="10766" width="13.54296875" style="2" customWidth="1"/>
    <col min="10767" max="10767" width="35.453125" style="2" customWidth="1"/>
    <col min="10768" max="10768" width="0" style="2" hidden="1" customWidth="1"/>
    <col min="10769" max="10769" width="16.81640625" style="2" customWidth="1"/>
    <col min="10770" max="10770" width="16.7265625" style="2" customWidth="1"/>
    <col min="10771" max="10771" width="12.26953125" style="2" customWidth="1"/>
    <col min="10772" max="10772" width="4.26953125" style="2" customWidth="1"/>
    <col min="10773" max="10779" width="0" style="2" hidden="1" customWidth="1"/>
    <col min="10780" max="10780" width="10.7265625" style="2" customWidth="1"/>
    <col min="10781" max="10781" width="7.81640625" style="2" customWidth="1"/>
    <col min="10782" max="10783" width="12.26953125" style="2" customWidth="1"/>
    <col min="10784" max="11008" width="9.1796875" style="2"/>
    <col min="11009" max="11009" width="28.453125" style="2" customWidth="1"/>
    <col min="11010" max="11012" width="0" style="2" hidden="1" customWidth="1"/>
    <col min="11013" max="11013" width="11.54296875" style="2" customWidth="1"/>
    <col min="11014" max="11014" width="12.81640625" style="2" customWidth="1"/>
    <col min="11015" max="11015" width="11.81640625" style="2" customWidth="1"/>
    <col min="11016" max="11016" width="13.7265625" style="2" customWidth="1"/>
    <col min="11017" max="11018" width="0" style="2" hidden="1" customWidth="1"/>
    <col min="11019" max="11019" width="10.453125" style="2" customWidth="1"/>
    <col min="11020" max="11020" width="12.26953125" style="2" customWidth="1"/>
    <col min="11021" max="11021" width="11.81640625" style="2" customWidth="1"/>
    <col min="11022" max="11022" width="13.54296875" style="2" customWidth="1"/>
    <col min="11023" max="11023" width="35.453125" style="2" customWidth="1"/>
    <col min="11024" max="11024" width="0" style="2" hidden="1" customWidth="1"/>
    <col min="11025" max="11025" width="16.81640625" style="2" customWidth="1"/>
    <col min="11026" max="11026" width="16.7265625" style="2" customWidth="1"/>
    <col min="11027" max="11027" width="12.26953125" style="2" customWidth="1"/>
    <col min="11028" max="11028" width="4.26953125" style="2" customWidth="1"/>
    <col min="11029" max="11035" width="0" style="2" hidden="1" customWidth="1"/>
    <col min="11036" max="11036" width="10.7265625" style="2" customWidth="1"/>
    <col min="11037" max="11037" width="7.81640625" style="2" customWidth="1"/>
    <col min="11038" max="11039" width="12.26953125" style="2" customWidth="1"/>
    <col min="11040" max="11264" width="9.1796875" style="2"/>
    <col min="11265" max="11265" width="28.453125" style="2" customWidth="1"/>
    <col min="11266" max="11268" width="0" style="2" hidden="1" customWidth="1"/>
    <col min="11269" max="11269" width="11.54296875" style="2" customWidth="1"/>
    <col min="11270" max="11270" width="12.81640625" style="2" customWidth="1"/>
    <col min="11271" max="11271" width="11.81640625" style="2" customWidth="1"/>
    <col min="11272" max="11272" width="13.7265625" style="2" customWidth="1"/>
    <col min="11273" max="11274" width="0" style="2" hidden="1" customWidth="1"/>
    <col min="11275" max="11275" width="10.453125" style="2" customWidth="1"/>
    <col min="11276" max="11276" width="12.26953125" style="2" customWidth="1"/>
    <col min="11277" max="11277" width="11.81640625" style="2" customWidth="1"/>
    <col min="11278" max="11278" width="13.54296875" style="2" customWidth="1"/>
    <col min="11279" max="11279" width="35.453125" style="2" customWidth="1"/>
    <col min="11280" max="11280" width="0" style="2" hidden="1" customWidth="1"/>
    <col min="11281" max="11281" width="16.81640625" style="2" customWidth="1"/>
    <col min="11282" max="11282" width="16.7265625" style="2" customWidth="1"/>
    <col min="11283" max="11283" width="12.26953125" style="2" customWidth="1"/>
    <col min="11284" max="11284" width="4.26953125" style="2" customWidth="1"/>
    <col min="11285" max="11291" width="0" style="2" hidden="1" customWidth="1"/>
    <col min="11292" max="11292" width="10.7265625" style="2" customWidth="1"/>
    <col min="11293" max="11293" width="7.81640625" style="2" customWidth="1"/>
    <col min="11294" max="11295" width="12.26953125" style="2" customWidth="1"/>
    <col min="11296" max="11520" width="9.1796875" style="2"/>
    <col min="11521" max="11521" width="28.453125" style="2" customWidth="1"/>
    <col min="11522" max="11524" width="0" style="2" hidden="1" customWidth="1"/>
    <col min="11525" max="11525" width="11.54296875" style="2" customWidth="1"/>
    <col min="11526" max="11526" width="12.81640625" style="2" customWidth="1"/>
    <col min="11527" max="11527" width="11.81640625" style="2" customWidth="1"/>
    <col min="11528" max="11528" width="13.7265625" style="2" customWidth="1"/>
    <col min="11529" max="11530" width="0" style="2" hidden="1" customWidth="1"/>
    <col min="11531" max="11531" width="10.453125" style="2" customWidth="1"/>
    <col min="11532" max="11532" width="12.26953125" style="2" customWidth="1"/>
    <col min="11533" max="11533" width="11.81640625" style="2" customWidth="1"/>
    <col min="11534" max="11534" width="13.54296875" style="2" customWidth="1"/>
    <col min="11535" max="11535" width="35.453125" style="2" customWidth="1"/>
    <col min="11536" max="11536" width="0" style="2" hidden="1" customWidth="1"/>
    <col min="11537" max="11537" width="16.81640625" style="2" customWidth="1"/>
    <col min="11538" max="11538" width="16.7265625" style="2" customWidth="1"/>
    <col min="11539" max="11539" width="12.26953125" style="2" customWidth="1"/>
    <col min="11540" max="11540" width="4.26953125" style="2" customWidth="1"/>
    <col min="11541" max="11547" width="0" style="2" hidden="1" customWidth="1"/>
    <col min="11548" max="11548" width="10.7265625" style="2" customWidth="1"/>
    <col min="11549" max="11549" width="7.81640625" style="2" customWidth="1"/>
    <col min="11550" max="11551" width="12.26953125" style="2" customWidth="1"/>
    <col min="11552" max="11776" width="9.1796875" style="2"/>
    <col min="11777" max="11777" width="28.453125" style="2" customWidth="1"/>
    <col min="11778" max="11780" width="0" style="2" hidden="1" customWidth="1"/>
    <col min="11781" max="11781" width="11.54296875" style="2" customWidth="1"/>
    <col min="11782" max="11782" width="12.81640625" style="2" customWidth="1"/>
    <col min="11783" max="11783" width="11.81640625" style="2" customWidth="1"/>
    <col min="11784" max="11784" width="13.7265625" style="2" customWidth="1"/>
    <col min="11785" max="11786" width="0" style="2" hidden="1" customWidth="1"/>
    <col min="11787" max="11787" width="10.453125" style="2" customWidth="1"/>
    <col min="11788" max="11788" width="12.26953125" style="2" customWidth="1"/>
    <col min="11789" max="11789" width="11.81640625" style="2" customWidth="1"/>
    <col min="11790" max="11790" width="13.54296875" style="2" customWidth="1"/>
    <col min="11791" max="11791" width="35.453125" style="2" customWidth="1"/>
    <col min="11792" max="11792" width="0" style="2" hidden="1" customWidth="1"/>
    <col min="11793" max="11793" width="16.81640625" style="2" customWidth="1"/>
    <col min="11794" max="11794" width="16.7265625" style="2" customWidth="1"/>
    <col min="11795" max="11795" width="12.26953125" style="2" customWidth="1"/>
    <col min="11796" max="11796" width="4.26953125" style="2" customWidth="1"/>
    <col min="11797" max="11803" width="0" style="2" hidden="1" customWidth="1"/>
    <col min="11804" max="11804" width="10.7265625" style="2" customWidth="1"/>
    <col min="11805" max="11805" width="7.81640625" style="2" customWidth="1"/>
    <col min="11806" max="11807" width="12.26953125" style="2" customWidth="1"/>
    <col min="11808" max="12032" width="9.1796875" style="2"/>
    <col min="12033" max="12033" width="28.453125" style="2" customWidth="1"/>
    <col min="12034" max="12036" width="0" style="2" hidden="1" customWidth="1"/>
    <col min="12037" max="12037" width="11.54296875" style="2" customWidth="1"/>
    <col min="12038" max="12038" width="12.81640625" style="2" customWidth="1"/>
    <col min="12039" max="12039" width="11.81640625" style="2" customWidth="1"/>
    <col min="12040" max="12040" width="13.7265625" style="2" customWidth="1"/>
    <col min="12041" max="12042" width="0" style="2" hidden="1" customWidth="1"/>
    <col min="12043" max="12043" width="10.453125" style="2" customWidth="1"/>
    <col min="12044" max="12044" width="12.26953125" style="2" customWidth="1"/>
    <col min="12045" max="12045" width="11.81640625" style="2" customWidth="1"/>
    <col min="12046" max="12046" width="13.54296875" style="2" customWidth="1"/>
    <col min="12047" max="12047" width="35.453125" style="2" customWidth="1"/>
    <col min="12048" max="12048" width="0" style="2" hidden="1" customWidth="1"/>
    <col min="12049" max="12049" width="16.81640625" style="2" customWidth="1"/>
    <col min="12050" max="12050" width="16.7265625" style="2" customWidth="1"/>
    <col min="12051" max="12051" width="12.26953125" style="2" customWidth="1"/>
    <col min="12052" max="12052" width="4.26953125" style="2" customWidth="1"/>
    <col min="12053" max="12059" width="0" style="2" hidden="1" customWidth="1"/>
    <col min="12060" max="12060" width="10.7265625" style="2" customWidth="1"/>
    <col min="12061" max="12061" width="7.81640625" style="2" customWidth="1"/>
    <col min="12062" max="12063" width="12.26953125" style="2" customWidth="1"/>
    <col min="12064" max="12288" width="9.1796875" style="2"/>
    <col min="12289" max="12289" width="28.453125" style="2" customWidth="1"/>
    <col min="12290" max="12292" width="0" style="2" hidden="1" customWidth="1"/>
    <col min="12293" max="12293" width="11.54296875" style="2" customWidth="1"/>
    <col min="12294" max="12294" width="12.81640625" style="2" customWidth="1"/>
    <col min="12295" max="12295" width="11.81640625" style="2" customWidth="1"/>
    <col min="12296" max="12296" width="13.7265625" style="2" customWidth="1"/>
    <col min="12297" max="12298" width="0" style="2" hidden="1" customWidth="1"/>
    <col min="12299" max="12299" width="10.453125" style="2" customWidth="1"/>
    <col min="12300" max="12300" width="12.26953125" style="2" customWidth="1"/>
    <col min="12301" max="12301" width="11.81640625" style="2" customWidth="1"/>
    <col min="12302" max="12302" width="13.54296875" style="2" customWidth="1"/>
    <col min="12303" max="12303" width="35.453125" style="2" customWidth="1"/>
    <col min="12304" max="12304" width="0" style="2" hidden="1" customWidth="1"/>
    <col min="12305" max="12305" width="16.81640625" style="2" customWidth="1"/>
    <col min="12306" max="12306" width="16.7265625" style="2" customWidth="1"/>
    <col min="12307" max="12307" width="12.26953125" style="2" customWidth="1"/>
    <col min="12308" max="12308" width="4.26953125" style="2" customWidth="1"/>
    <col min="12309" max="12315" width="0" style="2" hidden="1" customWidth="1"/>
    <col min="12316" max="12316" width="10.7265625" style="2" customWidth="1"/>
    <col min="12317" max="12317" width="7.81640625" style="2" customWidth="1"/>
    <col min="12318" max="12319" width="12.26953125" style="2" customWidth="1"/>
    <col min="12320" max="12544" width="9.1796875" style="2"/>
    <col min="12545" max="12545" width="28.453125" style="2" customWidth="1"/>
    <col min="12546" max="12548" width="0" style="2" hidden="1" customWidth="1"/>
    <col min="12549" max="12549" width="11.54296875" style="2" customWidth="1"/>
    <col min="12550" max="12550" width="12.81640625" style="2" customWidth="1"/>
    <col min="12551" max="12551" width="11.81640625" style="2" customWidth="1"/>
    <col min="12552" max="12552" width="13.7265625" style="2" customWidth="1"/>
    <col min="12553" max="12554" width="0" style="2" hidden="1" customWidth="1"/>
    <col min="12555" max="12555" width="10.453125" style="2" customWidth="1"/>
    <col min="12556" max="12556" width="12.26953125" style="2" customWidth="1"/>
    <col min="12557" max="12557" width="11.81640625" style="2" customWidth="1"/>
    <col min="12558" max="12558" width="13.54296875" style="2" customWidth="1"/>
    <col min="12559" max="12559" width="35.453125" style="2" customWidth="1"/>
    <col min="12560" max="12560" width="0" style="2" hidden="1" customWidth="1"/>
    <col min="12561" max="12561" width="16.81640625" style="2" customWidth="1"/>
    <col min="12562" max="12562" width="16.7265625" style="2" customWidth="1"/>
    <col min="12563" max="12563" width="12.26953125" style="2" customWidth="1"/>
    <col min="12564" max="12564" width="4.26953125" style="2" customWidth="1"/>
    <col min="12565" max="12571" width="0" style="2" hidden="1" customWidth="1"/>
    <col min="12572" max="12572" width="10.7265625" style="2" customWidth="1"/>
    <col min="12573" max="12573" width="7.81640625" style="2" customWidth="1"/>
    <col min="12574" max="12575" width="12.26953125" style="2" customWidth="1"/>
    <col min="12576" max="12800" width="9.1796875" style="2"/>
    <col min="12801" max="12801" width="28.453125" style="2" customWidth="1"/>
    <col min="12802" max="12804" width="0" style="2" hidden="1" customWidth="1"/>
    <col min="12805" max="12805" width="11.54296875" style="2" customWidth="1"/>
    <col min="12806" max="12806" width="12.81640625" style="2" customWidth="1"/>
    <col min="12807" max="12807" width="11.81640625" style="2" customWidth="1"/>
    <col min="12808" max="12808" width="13.7265625" style="2" customWidth="1"/>
    <col min="12809" max="12810" width="0" style="2" hidden="1" customWidth="1"/>
    <col min="12811" max="12811" width="10.453125" style="2" customWidth="1"/>
    <col min="12812" max="12812" width="12.26953125" style="2" customWidth="1"/>
    <col min="12813" max="12813" width="11.81640625" style="2" customWidth="1"/>
    <col min="12814" max="12814" width="13.54296875" style="2" customWidth="1"/>
    <col min="12815" max="12815" width="35.453125" style="2" customWidth="1"/>
    <col min="12816" max="12816" width="0" style="2" hidden="1" customWidth="1"/>
    <col min="12817" max="12817" width="16.81640625" style="2" customWidth="1"/>
    <col min="12818" max="12818" width="16.7265625" style="2" customWidth="1"/>
    <col min="12819" max="12819" width="12.26953125" style="2" customWidth="1"/>
    <col min="12820" max="12820" width="4.26953125" style="2" customWidth="1"/>
    <col min="12821" max="12827" width="0" style="2" hidden="1" customWidth="1"/>
    <col min="12828" max="12828" width="10.7265625" style="2" customWidth="1"/>
    <col min="12829" max="12829" width="7.81640625" style="2" customWidth="1"/>
    <col min="12830" max="12831" width="12.26953125" style="2" customWidth="1"/>
    <col min="12832" max="13056" width="9.1796875" style="2"/>
    <col min="13057" max="13057" width="28.453125" style="2" customWidth="1"/>
    <col min="13058" max="13060" width="0" style="2" hidden="1" customWidth="1"/>
    <col min="13061" max="13061" width="11.54296875" style="2" customWidth="1"/>
    <col min="13062" max="13062" width="12.81640625" style="2" customWidth="1"/>
    <col min="13063" max="13063" width="11.81640625" style="2" customWidth="1"/>
    <col min="13064" max="13064" width="13.7265625" style="2" customWidth="1"/>
    <col min="13065" max="13066" width="0" style="2" hidden="1" customWidth="1"/>
    <col min="13067" max="13067" width="10.453125" style="2" customWidth="1"/>
    <col min="13068" max="13068" width="12.26953125" style="2" customWidth="1"/>
    <col min="13069" max="13069" width="11.81640625" style="2" customWidth="1"/>
    <col min="13070" max="13070" width="13.54296875" style="2" customWidth="1"/>
    <col min="13071" max="13071" width="35.453125" style="2" customWidth="1"/>
    <col min="13072" max="13072" width="0" style="2" hidden="1" customWidth="1"/>
    <col min="13073" max="13073" width="16.81640625" style="2" customWidth="1"/>
    <col min="13074" max="13074" width="16.7265625" style="2" customWidth="1"/>
    <col min="13075" max="13075" width="12.26953125" style="2" customWidth="1"/>
    <col min="13076" max="13076" width="4.26953125" style="2" customWidth="1"/>
    <col min="13077" max="13083" width="0" style="2" hidden="1" customWidth="1"/>
    <col min="13084" max="13084" width="10.7265625" style="2" customWidth="1"/>
    <col min="13085" max="13085" width="7.81640625" style="2" customWidth="1"/>
    <col min="13086" max="13087" width="12.26953125" style="2" customWidth="1"/>
    <col min="13088" max="13312" width="9.1796875" style="2"/>
    <col min="13313" max="13313" width="28.453125" style="2" customWidth="1"/>
    <col min="13314" max="13316" width="0" style="2" hidden="1" customWidth="1"/>
    <col min="13317" max="13317" width="11.54296875" style="2" customWidth="1"/>
    <col min="13318" max="13318" width="12.81640625" style="2" customWidth="1"/>
    <col min="13319" max="13319" width="11.81640625" style="2" customWidth="1"/>
    <col min="13320" max="13320" width="13.7265625" style="2" customWidth="1"/>
    <col min="13321" max="13322" width="0" style="2" hidden="1" customWidth="1"/>
    <col min="13323" max="13323" width="10.453125" style="2" customWidth="1"/>
    <col min="13324" max="13324" width="12.26953125" style="2" customWidth="1"/>
    <col min="13325" max="13325" width="11.81640625" style="2" customWidth="1"/>
    <col min="13326" max="13326" width="13.54296875" style="2" customWidth="1"/>
    <col min="13327" max="13327" width="35.453125" style="2" customWidth="1"/>
    <col min="13328" max="13328" width="0" style="2" hidden="1" customWidth="1"/>
    <col min="13329" max="13329" width="16.81640625" style="2" customWidth="1"/>
    <col min="13330" max="13330" width="16.7265625" style="2" customWidth="1"/>
    <col min="13331" max="13331" width="12.26953125" style="2" customWidth="1"/>
    <col min="13332" max="13332" width="4.26953125" style="2" customWidth="1"/>
    <col min="13333" max="13339" width="0" style="2" hidden="1" customWidth="1"/>
    <col min="13340" max="13340" width="10.7265625" style="2" customWidth="1"/>
    <col min="13341" max="13341" width="7.81640625" style="2" customWidth="1"/>
    <col min="13342" max="13343" width="12.26953125" style="2" customWidth="1"/>
    <col min="13344" max="13568" width="9.1796875" style="2"/>
    <col min="13569" max="13569" width="28.453125" style="2" customWidth="1"/>
    <col min="13570" max="13572" width="0" style="2" hidden="1" customWidth="1"/>
    <col min="13573" max="13573" width="11.54296875" style="2" customWidth="1"/>
    <col min="13574" max="13574" width="12.81640625" style="2" customWidth="1"/>
    <col min="13575" max="13575" width="11.81640625" style="2" customWidth="1"/>
    <col min="13576" max="13576" width="13.7265625" style="2" customWidth="1"/>
    <col min="13577" max="13578" width="0" style="2" hidden="1" customWidth="1"/>
    <col min="13579" max="13579" width="10.453125" style="2" customWidth="1"/>
    <col min="13580" max="13580" width="12.26953125" style="2" customWidth="1"/>
    <col min="13581" max="13581" width="11.81640625" style="2" customWidth="1"/>
    <col min="13582" max="13582" width="13.54296875" style="2" customWidth="1"/>
    <col min="13583" max="13583" width="35.453125" style="2" customWidth="1"/>
    <col min="13584" max="13584" width="0" style="2" hidden="1" customWidth="1"/>
    <col min="13585" max="13585" width="16.81640625" style="2" customWidth="1"/>
    <col min="13586" max="13586" width="16.7265625" style="2" customWidth="1"/>
    <col min="13587" max="13587" width="12.26953125" style="2" customWidth="1"/>
    <col min="13588" max="13588" width="4.26953125" style="2" customWidth="1"/>
    <col min="13589" max="13595" width="0" style="2" hidden="1" customWidth="1"/>
    <col min="13596" max="13596" width="10.7265625" style="2" customWidth="1"/>
    <col min="13597" max="13597" width="7.81640625" style="2" customWidth="1"/>
    <col min="13598" max="13599" width="12.26953125" style="2" customWidth="1"/>
    <col min="13600" max="13824" width="9.1796875" style="2"/>
    <col min="13825" max="13825" width="28.453125" style="2" customWidth="1"/>
    <col min="13826" max="13828" width="0" style="2" hidden="1" customWidth="1"/>
    <col min="13829" max="13829" width="11.54296875" style="2" customWidth="1"/>
    <col min="13830" max="13830" width="12.81640625" style="2" customWidth="1"/>
    <col min="13831" max="13831" width="11.81640625" style="2" customWidth="1"/>
    <col min="13832" max="13832" width="13.7265625" style="2" customWidth="1"/>
    <col min="13833" max="13834" width="0" style="2" hidden="1" customWidth="1"/>
    <col min="13835" max="13835" width="10.453125" style="2" customWidth="1"/>
    <col min="13836" max="13836" width="12.26953125" style="2" customWidth="1"/>
    <col min="13837" max="13837" width="11.81640625" style="2" customWidth="1"/>
    <col min="13838" max="13838" width="13.54296875" style="2" customWidth="1"/>
    <col min="13839" max="13839" width="35.453125" style="2" customWidth="1"/>
    <col min="13840" max="13840" width="0" style="2" hidden="1" customWidth="1"/>
    <col min="13841" max="13841" width="16.81640625" style="2" customWidth="1"/>
    <col min="13842" max="13842" width="16.7265625" style="2" customWidth="1"/>
    <col min="13843" max="13843" width="12.26953125" style="2" customWidth="1"/>
    <col min="13844" max="13844" width="4.26953125" style="2" customWidth="1"/>
    <col min="13845" max="13851" width="0" style="2" hidden="1" customWidth="1"/>
    <col min="13852" max="13852" width="10.7265625" style="2" customWidth="1"/>
    <col min="13853" max="13853" width="7.81640625" style="2" customWidth="1"/>
    <col min="13854" max="13855" width="12.26953125" style="2" customWidth="1"/>
    <col min="13856" max="14080" width="9.1796875" style="2"/>
    <col min="14081" max="14081" width="28.453125" style="2" customWidth="1"/>
    <col min="14082" max="14084" width="0" style="2" hidden="1" customWidth="1"/>
    <col min="14085" max="14085" width="11.54296875" style="2" customWidth="1"/>
    <col min="14086" max="14086" width="12.81640625" style="2" customWidth="1"/>
    <col min="14087" max="14087" width="11.81640625" style="2" customWidth="1"/>
    <col min="14088" max="14088" width="13.7265625" style="2" customWidth="1"/>
    <col min="14089" max="14090" width="0" style="2" hidden="1" customWidth="1"/>
    <col min="14091" max="14091" width="10.453125" style="2" customWidth="1"/>
    <col min="14092" max="14092" width="12.26953125" style="2" customWidth="1"/>
    <col min="14093" max="14093" width="11.81640625" style="2" customWidth="1"/>
    <col min="14094" max="14094" width="13.54296875" style="2" customWidth="1"/>
    <col min="14095" max="14095" width="35.453125" style="2" customWidth="1"/>
    <col min="14096" max="14096" width="0" style="2" hidden="1" customWidth="1"/>
    <col min="14097" max="14097" width="16.81640625" style="2" customWidth="1"/>
    <col min="14098" max="14098" width="16.7265625" style="2" customWidth="1"/>
    <col min="14099" max="14099" width="12.26953125" style="2" customWidth="1"/>
    <col min="14100" max="14100" width="4.26953125" style="2" customWidth="1"/>
    <col min="14101" max="14107" width="0" style="2" hidden="1" customWidth="1"/>
    <col min="14108" max="14108" width="10.7265625" style="2" customWidth="1"/>
    <col min="14109" max="14109" width="7.81640625" style="2" customWidth="1"/>
    <col min="14110" max="14111" width="12.26953125" style="2" customWidth="1"/>
    <col min="14112" max="14336" width="9.1796875" style="2"/>
    <col min="14337" max="14337" width="28.453125" style="2" customWidth="1"/>
    <col min="14338" max="14340" width="0" style="2" hidden="1" customWidth="1"/>
    <col min="14341" max="14341" width="11.54296875" style="2" customWidth="1"/>
    <col min="14342" max="14342" width="12.81640625" style="2" customWidth="1"/>
    <col min="14343" max="14343" width="11.81640625" style="2" customWidth="1"/>
    <col min="14344" max="14344" width="13.7265625" style="2" customWidth="1"/>
    <col min="14345" max="14346" width="0" style="2" hidden="1" customWidth="1"/>
    <col min="14347" max="14347" width="10.453125" style="2" customWidth="1"/>
    <col min="14348" max="14348" width="12.26953125" style="2" customWidth="1"/>
    <col min="14349" max="14349" width="11.81640625" style="2" customWidth="1"/>
    <col min="14350" max="14350" width="13.54296875" style="2" customWidth="1"/>
    <col min="14351" max="14351" width="35.453125" style="2" customWidth="1"/>
    <col min="14352" max="14352" width="0" style="2" hidden="1" customWidth="1"/>
    <col min="14353" max="14353" width="16.81640625" style="2" customWidth="1"/>
    <col min="14354" max="14354" width="16.7265625" style="2" customWidth="1"/>
    <col min="14355" max="14355" width="12.26953125" style="2" customWidth="1"/>
    <col min="14356" max="14356" width="4.26953125" style="2" customWidth="1"/>
    <col min="14357" max="14363" width="0" style="2" hidden="1" customWidth="1"/>
    <col min="14364" max="14364" width="10.7265625" style="2" customWidth="1"/>
    <col min="14365" max="14365" width="7.81640625" style="2" customWidth="1"/>
    <col min="14366" max="14367" width="12.26953125" style="2" customWidth="1"/>
    <col min="14368" max="14592" width="9.1796875" style="2"/>
    <col min="14593" max="14593" width="28.453125" style="2" customWidth="1"/>
    <col min="14594" max="14596" width="0" style="2" hidden="1" customWidth="1"/>
    <col min="14597" max="14597" width="11.54296875" style="2" customWidth="1"/>
    <col min="14598" max="14598" width="12.81640625" style="2" customWidth="1"/>
    <col min="14599" max="14599" width="11.81640625" style="2" customWidth="1"/>
    <col min="14600" max="14600" width="13.7265625" style="2" customWidth="1"/>
    <col min="14601" max="14602" width="0" style="2" hidden="1" customWidth="1"/>
    <col min="14603" max="14603" width="10.453125" style="2" customWidth="1"/>
    <col min="14604" max="14604" width="12.26953125" style="2" customWidth="1"/>
    <col min="14605" max="14605" width="11.81640625" style="2" customWidth="1"/>
    <col min="14606" max="14606" width="13.54296875" style="2" customWidth="1"/>
    <col min="14607" max="14607" width="35.453125" style="2" customWidth="1"/>
    <col min="14608" max="14608" width="0" style="2" hidden="1" customWidth="1"/>
    <col min="14609" max="14609" width="16.81640625" style="2" customWidth="1"/>
    <col min="14610" max="14610" width="16.7265625" style="2" customWidth="1"/>
    <col min="14611" max="14611" width="12.26953125" style="2" customWidth="1"/>
    <col min="14612" max="14612" width="4.26953125" style="2" customWidth="1"/>
    <col min="14613" max="14619" width="0" style="2" hidden="1" customWidth="1"/>
    <col min="14620" max="14620" width="10.7265625" style="2" customWidth="1"/>
    <col min="14621" max="14621" width="7.81640625" style="2" customWidth="1"/>
    <col min="14622" max="14623" width="12.26953125" style="2" customWidth="1"/>
    <col min="14624" max="14848" width="9.1796875" style="2"/>
    <col min="14849" max="14849" width="28.453125" style="2" customWidth="1"/>
    <col min="14850" max="14852" width="0" style="2" hidden="1" customWidth="1"/>
    <col min="14853" max="14853" width="11.54296875" style="2" customWidth="1"/>
    <col min="14854" max="14854" width="12.81640625" style="2" customWidth="1"/>
    <col min="14855" max="14855" width="11.81640625" style="2" customWidth="1"/>
    <col min="14856" max="14856" width="13.7265625" style="2" customWidth="1"/>
    <col min="14857" max="14858" width="0" style="2" hidden="1" customWidth="1"/>
    <col min="14859" max="14859" width="10.453125" style="2" customWidth="1"/>
    <col min="14860" max="14860" width="12.26953125" style="2" customWidth="1"/>
    <col min="14861" max="14861" width="11.81640625" style="2" customWidth="1"/>
    <col min="14862" max="14862" width="13.54296875" style="2" customWidth="1"/>
    <col min="14863" max="14863" width="35.453125" style="2" customWidth="1"/>
    <col min="14864" max="14864" width="0" style="2" hidden="1" customWidth="1"/>
    <col min="14865" max="14865" width="16.81640625" style="2" customWidth="1"/>
    <col min="14866" max="14866" width="16.7265625" style="2" customWidth="1"/>
    <col min="14867" max="14867" width="12.26953125" style="2" customWidth="1"/>
    <col min="14868" max="14868" width="4.26953125" style="2" customWidth="1"/>
    <col min="14869" max="14875" width="0" style="2" hidden="1" customWidth="1"/>
    <col min="14876" max="14876" width="10.7265625" style="2" customWidth="1"/>
    <col min="14877" max="14877" width="7.81640625" style="2" customWidth="1"/>
    <col min="14878" max="14879" width="12.26953125" style="2" customWidth="1"/>
    <col min="14880" max="15104" width="9.1796875" style="2"/>
    <col min="15105" max="15105" width="28.453125" style="2" customWidth="1"/>
    <col min="15106" max="15108" width="0" style="2" hidden="1" customWidth="1"/>
    <col min="15109" max="15109" width="11.54296875" style="2" customWidth="1"/>
    <col min="15110" max="15110" width="12.81640625" style="2" customWidth="1"/>
    <col min="15111" max="15111" width="11.81640625" style="2" customWidth="1"/>
    <col min="15112" max="15112" width="13.7265625" style="2" customWidth="1"/>
    <col min="15113" max="15114" width="0" style="2" hidden="1" customWidth="1"/>
    <col min="15115" max="15115" width="10.453125" style="2" customWidth="1"/>
    <col min="15116" max="15116" width="12.26953125" style="2" customWidth="1"/>
    <col min="15117" max="15117" width="11.81640625" style="2" customWidth="1"/>
    <col min="15118" max="15118" width="13.54296875" style="2" customWidth="1"/>
    <col min="15119" max="15119" width="35.453125" style="2" customWidth="1"/>
    <col min="15120" max="15120" width="0" style="2" hidden="1" customWidth="1"/>
    <col min="15121" max="15121" width="16.81640625" style="2" customWidth="1"/>
    <col min="15122" max="15122" width="16.7265625" style="2" customWidth="1"/>
    <col min="15123" max="15123" width="12.26953125" style="2" customWidth="1"/>
    <col min="15124" max="15124" width="4.26953125" style="2" customWidth="1"/>
    <col min="15125" max="15131" width="0" style="2" hidden="1" customWidth="1"/>
    <col min="15132" max="15132" width="10.7265625" style="2" customWidth="1"/>
    <col min="15133" max="15133" width="7.81640625" style="2" customWidth="1"/>
    <col min="15134" max="15135" width="12.26953125" style="2" customWidth="1"/>
    <col min="15136" max="15360" width="9.1796875" style="2"/>
    <col min="15361" max="15361" width="28.453125" style="2" customWidth="1"/>
    <col min="15362" max="15364" width="0" style="2" hidden="1" customWidth="1"/>
    <col min="15365" max="15365" width="11.54296875" style="2" customWidth="1"/>
    <col min="15366" max="15366" width="12.81640625" style="2" customWidth="1"/>
    <col min="15367" max="15367" width="11.81640625" style="2" customWidth="1"/>
    <col min="15368" max="15368" width="13.7265625" style="2" customWidth="1"/>
    <col min="15369" max="15370" width="0" style="2" hidden="1" customWidth="1"/>
    <col min="15371" max="15371" width="10.453125" style="2" customWidth="1"/>
    <col min="15372" max="15372" width="12.26953125" style="2" customWidth="1"/>
    <col min="15373" max="15373" width="11.81640625" style="2" customWidth="1"/>
    <col min="15374" max="15374" width="13.54296875" style="2" customWidth="1"/>
    <col min="15375" max="15375" width="35.453125" style="2" customWidth="1"/>
    <col min="15376" max="15376" width="0" style="2" hidden="1" customWidth="1"/>
    <col min="15377" max="15377" width="16.81640625" style="2" customWidth="1"/>
    <col min="15378" max="15378" width="16.7265625" style="2" customWidth="1"/>
    <col min="15379" max="15379" width="12.26953125" style="2" customWidth="1"/>
    <col min="15380" max="15380" width="4.26953125" style="2" customWidth="1"/>
    <col min="15381" max="15387" width="0" style="2" hidden="1" customWidth="1"/>
    <col min="15388" max="15388" width="10.7265625" style="2" customWidth="1"/>
    <col min="15389" max="15389" width="7.81640625" style="2" customWidth="1"/>
    <col min="15390" max="15391" width="12.26953125" style="2" customWidth="1"/>
    <col min="15392" max="15616" width="9.1796875" style="2"/>
    <col min="15617" max="15617" width="28.453125" style="2" customWidth="1"/>
    <col min="15618" max="15620" width="0" style="2" hidden="1" customWidth="1"/>
    <col min="15621" max="15621" width="11.54296875" style="2" customWidth="1"/>
    <col min="15622" max="15622" width="12.81640625" style="2" customWidth="1"/>
    <col min="15623" max="15623" width="11.81640625" style="2" customWidth="1"/>
    <col min="15624" max="15624" width="13.7265625" style="2" customWidth="1"/>
    <col min="15625" max="15626" width="0" style="2" hidden="1" customWidth="1"/>
    <col min="15627" max="15627" width="10.453125" style="2" customWidth="1"/>
    <col min="15628" max="15628" width="12.26953125" style="2" customWidth="1"/>
    <col min="15629" max="15629" width="11.81640625" style="2" customWidth="1"/>
    <col min="15630" max="15630" width="13.54296875" style="2" customWidth="1"/>
    <col min="15631" max="15631" width="35.453125" style="2" customWidth="1"/>
    <col min="15632" max="15632" width="0" style="2" hidden="1" customWidth="1"/>
    <col min="15633" max="15633" width="16.81640625" style="2" customWidth="1"/>
    <col min="15634" max="15634" width="16.7265625" style="2" customWidth="1"/>
    <col min="15635" max="15635" width="12.26953125" style="2" customWidth="1"/>
    <col min="15636" max="15636" width="4.26953125" style="2" customWidth="1"/>
    <col min="15637" max="15643" width="0" style="2" hidden="1" customWidth="1"/>
    <col min="15644" max="15644" width="10.7265625" style="2" customWidth="1"/>
    <col min="15645" max="15645" width="7.81640625" style="2" customWidth="1"/>
    <col min="15646" max="15647" width="12.26953125" style="2" customWidth="1"/>
    <col min="15648" max="15872" width="9.1796875" style="2"/>
    <col min="15873" max="15873" width="28.453125" style="2" customWidth="1"/>
    <col min="15874" max="15876" width="0" style="2" hidden="1" customWidth="1"/>
    <col min="15877" max="15877" width="11.54296875" style="2" customWidth="1"/>
    <col min="15878" max="15878" width="12.81640625" style="2" customWidth="1"/>
    <col min="15879" max="15879" width="11.81640625" style="2" customWidth="1"/>
    <col min="15880" max="15880" width="13.7265625" style="2" customWidth="1"/>
    <col min="15881" max="15882" width="0" style="2" hidden="1" customWidth="1"/>
    <col min="15883" max="15883" width="10.453125" style="2" customWidth="1"/>
    <col min="15884" max="15884" width="12.26953125" style="2" customWidth="1"/>
    <col min="15885" max="15885" width="11.81640625" style="2" customWidth="1"/>
    <col min="15886" max="15886" width="13.54296875" style="2" customWidth="1"/>
    <col min="15887" max="15887" width="35.453125" style="2" customWidth="1"/>
    <col min="15888" max="15888" width="0" style="2" hidden="1" customWidth="1"/>
    <col min="15889" max="15889" width="16.81640625" style="2" customWidth="1"/>
    <col min="15890" max="15890" width="16.7265625" style="2" customWidth="1"/>
    <col min="15891" max="15891" width="12.26953125" style="2" customWidth="1"/>
    <col min="15892" max="15892" width="4.26953125" style="2" customWidth="1"/>
    <col min="15893" max="15899" width="0" style="2" hidden="1" customWidth="1"/>
    <col min="15900" max="15900" width="10.7265625" style="2" customWidth="1"/>
    <col min="15901" max="15901" width="7.81640625" style="2" customWidth="1"/>
    <col min="15902" max="15903" width="12.26953125" style="2" customWidth="1"/>
    <col min="15904" max="16128" width="9.1796875" style="2"/>
    <col min="16129" max="16129" width="28.453125" style="2" customWidth="1"/>
    <col min="16130" max="16132" width="0" style="2" hidden="1" customWidth="1"/>
    <col min="16133" max="16133" width="11.54296875" style="2" customWidth="1"/>
    <col min="16134" max="16134" width="12.81640625" style="2" customWidth="1"/>
    <col min="16135" max="16135" width="11.81640625" style="2" customWidth="1"/>
    <col min="16136" max="16136" width="13.7265625" style="2" customWidth="1"/>
    <col min="16137" max="16138" width="0" style="2" hidden="1" customWidth="1"/>
    <col min="16139" max="16139" width="10.453125" style="2" customWidth="1"/>
    <col min="16140" max="16140" width="12.26953125" style="2" customWidth="1"/>
    <col min="16141" max="16141" width="11.81640625" style="2" customWidth="1"/>
    <col min="16142" max="16142" width="13.54296875" style="2" customWidth="1"/>
    <col min="16143" max="16143" width="35.453125" style="2" customWidth="1"/>
    <col min="16144" max="16144" width="0" style="2" hidden="1" customWidth="1"/>
    <col min="16145" max="16145" width="16.81640625" style="2" customWidth="1"/>
    <col min="16146" max="16146" width="16.7265625" style="2" customWidth="1"/>
    <col min="16147" max="16147" width="12.26953125" style="2" customWidth="1"/>
    <col min="16148" max="16148" width="4.26953125" style="2" customWidth="1"/>
    <col min="16149" max="16155" width="0" style="2" hidden="1" customWidth="1"/>
    <col min="16156" max="16156" width="10.7265625" style="2" customWidth="1"/>
    <col min="16157" max="16157" width="7.81640625" style="2" customWidth="1"/>
    <col min="16158" max="16159" width="12.26953125" style="2" customWidth="1"/>
    <col min="16160" max="16384" width="9.179687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8" ht="15.5" x14ac:dyDescent="0.35">
      <c r="B2" s="3" t="s">
        <v>0</v>
      </c>
      <c r="C2" s="4" t="s">
        <v>0</v>
      </c>
      <c r="E2" s="56" t="s">
        <v>1</v>
      </c>
      <c r="F2" s="57"/>
      <c r="G2" s="57"/>
      <c r="H2" s="58"/>
      <c r="I2" s="5"/>
      <c r="J2" s="6"/>
      <c r="K2" s="56" t="s">
        <v>2</v>
      </c>
      <c r="L2" s="57"/>
      <c r="M2" s="57"/>
      <c r="N2" s="58"/>
    </row>
    <row r="3" spans="1:28" ht="39" x14ac:dyDescent="0.3">
      <c r="A3" s="7" t="s">
        <v>3</v>
      </c>
      <c r="B3" s="8" t="s">
        <v>4</v>
      </c>
      <c r="C3" s="9"/>
      <c r="D3" s="10"/>
      <c r="E3" s="11" t="s">
        <v>11</v>
      </c>
      <c r="F3" s="12" t="s">
        <v>12</v>
      </c>
      <c r="G3" s="12" t="s">
        <v>13</v>
      </c>
      <c r="H3" s="12" t="s">
        <v>5</v>
      </c>
      <c r="I3" s="13"/>
      <c r="J3" s="14"/>
      <c r="K3" s="11" t="s">
        <v>11</v>
      </c>
      <c r="L3" s="12" t="s">
        <v>12</v>
      </c>
      <c r="M3" s="12" t="s">
        <v>13</v>
      </c>
      <c r="N3" s="12" t="s">
        <v>5</v>
      </c>
    </row>
    <row r="4" spans="1:28" ht="13" x14ac:dyDescent="0.3">
      <c r="A4" s="15" t="s">
        <v>6</v>
      </c>
      <c r="B4" s="16">
        <v>1.33</v>
      </c>
      <c r="C4" s="17">
        <v>1.5</v>
      </c>
      <c r="D4" s="18"/>
      <c r="E4" s="17">
        <v>0.21</v>
      </c>
      <c r="F4" s="19">
        <v>1</v>
      </c>
      <c r="G4" s="19">
        <v>2.5</v>
      </c>
      <c r="H4" s="19">
        <v>2.5</v>
      </c>
      <c r="I4" s="19"/>
      <c r="J4" s="19">
        <v>1</v>
      </c>
      <c r="K4" s="19">
        <v>0.21</v>
      </c>
      <c r="L4" s="19">
        <v>1</v>
      </c>
      <c r="M4" s="19">
        <v>2.5</v>
      </c>
      <c r="N4" s="19">
        <v>2.5</v>
      </c>
    </row>
    <row r="5" spans="1:28" ht="13" x14ac:dyDescent="0.3">
      <c r="A5" s="15" t="s">
        <v>7</v>
      </c>
      <c r="B5" s="20"/>
      <c r="C5" s="21"/>
      <c r="D5" s="22"/>
      <c r="E5" s="23"/>
      <c r="F5" s="24"/>
      <c r="G5" s="24"/>
      <c r="H5" s="24"/>
      <c r="I5" s="24"/>
      <c r="J5" s="25"/>
      <c r="K5" s="24"/>
      <c r="L5" s="24"/>
      <c r="M5" s="25"/>
      <c r="N5" s="25"/>
    </row>
    <row r="6" spans="1:28" x14ac:dyDescent="0.25">
      <c r="A6" s="25">
        <v>1</v>
      </c>
      <c r="B6" s="26">
        <f t="shared" ref="B6:B13" si="0">+(K6/52)</f>
        <v>58.880769230769225</v>
      </c>
      <c r="C6" s="27">
        <f t="shared" ref="C6:C14" si="1">+L6/52</f>
        <v>280.38461538461536</v>
      </c>
      <c r="D6" s="28"/>
      <c r="E6" s="29">
        <f>R14/12</f>
        <v>255.14999999999998</v>
      </c>
      <c r="F6" s="30">
        <f t="shared" ref="F6:F12" si="2">+(Q14)/12</f>
        <v>1215</v>
      </c>
      <c r="G6" s="31">
        <v>3037.5</v>
      </c>
      <c r="H6" s="31">
        <f t="shared" ref="H6:H13" si="3">+(Q14*2.5)/12</f>
        <v>3037.5</v>
      </c>
      <c r="I6" s="31"/>
      <c r="J6" s="31">
        <f t="shared" ref="J6:J13" si="4">SUM(M6)/2</f>
        <v>18225</v>
      </c>
      <c r="K6" s="31">
        <f t="shared" ref="K6:K13" si="5">Q14*0.21</f>
        <v>3061.7999999999997</v>
      </c>
      <c r="L6" s="31">
        <f>+Q14*1</f>
        <v>14580</v>
      </c>
      <c r="M6" s="31">
        <v>36450</v>
      </c>
      <c r="N6" s="31">
        <f>+Q14*2.5</f>
        <v>36450</v>
      </c>
    </row>
    <row r="7" spans="1:28" x14ac:dyDescent="0.25">
      <c r="A7" s="25">
        <v>2</v>
      </c>
      <c r="B7" s="26">
        <f t="shared" si="0"/>
        <v>79.638461538461542</v>
      </c>
      <c r="C7" s="27">
        <f t="shared" si="1"/>
        <v>379.23076923076923</v>
      </c>
      <c r="D7" s="28"/>
      <c r="E7" s="29">
        <f>+R15/12</f>
        <v>345.09999999999997</v>
      </c>
      <c r="F7" s="30">
        <f t="shared" si="2"/>
        <v>1643.3333333333333</v>
      </c>
      <c r="G7" s="31">
        <v>4108.333333333333</v>
      </c>
      <c r="H7" s="31">
        <f t="shared" si="3"/>
        <v>4108.333333333333</v>
      </c>
      <c r="I7" s="31"/>
      <c r="J7" s="31">
        <f t="shared" si="4"/>
        <v>24650</v>
      </c>
      <c r="K7" s="31">
        <f t="shared" si="5"/>
        <v>4141.2</v>
      </c>
      <c r="L7" s="31">
        <f t="shared" ref="L7:L13" si="6">+Q15*1</f>
        <v>19720</v>
      </c>
      <c r="M7" s="31">
        <v>49300</v>
      </c>
      <c r="N7" s="31">
        <f t="shared" ref="N7:N13" si="7">+Q15*2.5</f>
        <v>49300</v>
      </c>
    </row>
    <row r="8" spans="1:28" x14ac:dyDescent="0.25">
      <c r="A8" s="25">
        <v>3</v>
      </c>
      <c r="B8" s="26">
        <f t="shared" si="0"/>
        <v>100.39615384615384</v>
      </c>
      <c r="C8" s="27">
        <f t="shared" si="1"/>
        <v>478.07692307692309</v>
      </c>
      <c r="D8" s="28"/>
      <c r="E8" s="29">
        <f t="shared" ref="E8:E13" si="8">R16/12</f>
        <v>435.04999999999995</v>
      </c>
      <c r="F8" s="30">
        <f t="shared" si="2"/>
        <v>2071.6666666666665</v>
      </c>
      <c r="G8" s="31">
        <v>5179.166666666667</v>
      </c>
      <c r="H8" s="31">
        <f t="shared" si="3"/>
        <v>5179.166666666667</v>
      </c>
      <c r="I8" s="31"/>
      <c r="J8" s="31">
        <f t="shared" si="4"/>
        <v>31075</v>
      </c>
      <c r="K8" s="31">
        <f t="shared" si="5"/>
        <v>5220.5999999999995</v>
      </c>
      <c r="L8" s="31">
        <f t="shared" si="6"/>
        <v>24860</v>
      </c>
      <c r="M8" s="31">
        <v>62150</v>
      </c>
      <c r="N8" s="31">
        <f t="shared" si="7"/>
        <v>62150</v>
      </c>
    </row>
    <row r="9" spans="1:28" x14ac:dyDescent="0.25">
      <c r="A9" s="25">
        <v>4</v>
      </c>
      <c r="B9" s="26">
        <f t="shared" si="0"/>
        <v>121.15384615384616</v>
      </c>
      <c r="C9" s="27">
        <f t="shared" si="1"/>
        <v>576.92307692307691</v>
      </c>
      <c r="D9" s="28"/>
      <c r="E9" s="29">
        <f t="shared" si="8"/>
        <v>525</v>
      </c>
      <c r="F9" s="30">
        <f t="shared" si="2"/>
        <v>2500</v>
      </c>
      <c r="G9" s="31">
        <v>6250</v>
      </c>
      <c r="H9" s="31">
        <f t="shared" si="3"/>
        <v>6250</v>
      </c>
      <c r="I9" s="31"/>
      <c r="J9" s="31">
        <f t="shared" si="4"/>
        <v>37500</v>
      </c>
      <c r="K9" s="31">
        <f t="shared" si="5"/>
        <v>6300</v>
      </c>
      <c r="L9" s="31">
        <f t="shared" si="6"/>
        <v>30000</v>
      </c>
      <c r="M9" s="31">
        <v>75000</v>
      </c>
      <c r="N9" s="31">
        <f t="shared" si="7"/>
        <v>75000</v>
      </c>
    </row>
    <row r="10" spans="1:28" x14ac:dyDescent="0.25">
      <c r="A10" s="25">
        <v>5</v>
      </c>
      <c r="B10" s="26">
        <f t="shared" si="0"/>
        <v>141.91153846153844</v>
      </c>
      <c r="C10" s="27">
        <f t="shared" si="1"/>
        <v>675.76923076923072</v>
      </c>
      <c r="D10" s="28"/>
      <c r="E10" s="29">
        <f t="shared" si="8"/>
        <v>614.94999999999993</v>
      </c>
      <c r="F10" s="32">
        <f t="shared" si="2"/>
        <v>2928.3333333333335</v>
      </c>
      <c r="G10" s="31">
        <v>7320.833333333333</v>
      </c>
      <c r="H10" s="31">
        <f t="shared" si="3"/>
        <v>7320.833333333333</v>
      </c>
      <c r="I10" s="31"/>
      <c r="J10" s="31">
        <f t="shared" si="4"/>
        <v>43925</v>
      </c>
      <c r="K10" s="31">
        <f t="shared" si="5"/>
        <v>7379.4</v>
      </c>
      <c r="L10" s="31">
        <f t="shared" si="6"/>
        <v>35140</v>
      </c>
      <c r="M10" s="31">
        <v>87850</v>
      </c>
      <c r="N10" s="31">
        <f t="shared" si="7"/>
        <v>87850</v>
      </c>
    </row>
    <row r="11" spans="1:28" ht="13" thickBot="1" x14ac:dyDescent="0.3">
      <c r="A11" s="25">
        <v>6</v>
      </c>
      <c r="B11" s="26">
        <f t="shared" si="0"/>
        <v>162.66923076923075</v>
      </c>
      <c r="C11" s="27">
        <f t="shared" si="1"/>
        <v>774.61538461538464</v>
      </c>
      <c r="D11" s="28"/>
      <c r="E11" s="29">
        <f t="shared" si="8"/>
        <v>704.9</v>
      </c>
      <c r="F11" s="30">
        <f t="shared" si="2"/>
        <v>3356.6666666666665</v>
      </c>
      <c r="G11" s="31">
        <v>8391.6666666666661</v>
      </c>
      <c r="H11" s="31">
        <f t="shared" si="3"/>
        <v>8391.6666666666661</v>
      </c>
      <c r="I11" s="31"/>
      <c r="J11" s="31">
        <f t="shared" si="4"/>
        <v>50350</v>
      </c>
      <c r="K11" s="31">
        <f t="shared" si="5"/>
        <v>8458.7999999999993</v>
      </c>
      <c r="L11" s="31">
        <f t="shared" si="6"/>
        <v>40280</v>
      </c>
      <c r="M11" s="31">
        <v>100700</v>
      </c>
      <c r="N11" s="31">
        <f t="shared" si="7"/>
        <v>100700</v>
      </c>
    </row>
    <row r="12" spans="1:28" ht="13.5" thickBot="1" x14ac:dyDescent="0.35">
      <c r="A12" s="25">
        <v>7</v>
      </c>
      <c r="B12" s="26">
        <f t="shared" si="0"/>
        <v>183.42692307692306</v>
      </c>
      <c r="C12" s="27">
        <f t="shared" si="1"/>
        <v>873.46153846153845</v>
      </c>
      <c r="D12" s="28"/>
      <c r="E12" s="29">
        <f t="shared" si="8"/>
        <v>794.84999999999991</v>
      </c>
      <c r="F12" s="30">
        <f t="shared" si="2"/>
        <v>3785</v>
      </c>
      <c r="G12" s="31">
        <v>9462.5</v>
      </c>
      <c r="H12" s="31">
        <f t="shared" si="3"/>
        <v>9462.5</v>
      </c>
      <c r="I12" s="31"/>
      <c r="J12" s="31">
        <f t="shared" si="4"/>
        <v>56775</v>
      </c>
      <c r="K12" s="31">
        <f t="shared" si="5"/>
        <v>9538.1999999999989</v>
      </c>
      <c r="L12" s="31">
        <f t="shared" si="6"/>
        <v>45420</v>
      </c>
      <c r="M12" s="31">
        <v>113550</v>
      </c>
      <c r="N12" s="31">
        <f t="shared" si="7"/>
        <v>113550</v>
      </c>
      <c r="O12" s="41"/>
      <c r="P12" s="42">
        <v>0.25</v>
      </c>
      <c r="Q12" s="43">
        <v>1</v>
      </c>
      <c r="R12" s="44" t="s">
        <v>9</v>
      </c>
      <c r="S12" s="45"/>
      <c r="T12" s="46"/>
      <c r="U12" s="46">
        <v>2</v>
      </c>
      <c r="X12" s="2" t="s">
        <v>0</v>
      </c>
      <c r="Z12" s="2" t="s">
        <v>1</v>
      </c>
      <c r="AB12" s="2" t="s">
        <v>2</v>
      </c>
    </row>
    <row r="13" spans="1:28" x14ac:dyDescent="0.25">
      <c r="A13" s="25">
        <v>8</v>
      </c>
      <c r="B13" s="26">
        <f t="shared" si="0"/>
        <v>204.1846153846154</v>
      </c>
      <c r="C13" s="27">
        <f t="shared" si="1"/>
        <v>972.30769230769226</v>
      </c>
      <c r="D13" s="28"/>
      <c r="E13" s="29">
        <f t="shared" si="8"/>
        <v>884.80000000000007</v>
      </c>
      <c r="F13" s="30">
        <f>+(Q21)/12</f>
        <v>4213.333333333333</v>
      </c>
      <c r="G13" s="31">
        <v>10533.333333333334</v>
      </c>
      <c r="H13" s="31">
        <f t="shared" si="3"/>
        <v>10533.333333333334</v>
      </c>
      <c r="I13" s="31"/>
      <c r="J13" s="31">
        <f t="shared" si="4"/>
        <v>63200</v>
      </c>
      <c r="K13" s="31">
        <f t="shared" si="5"/>
        <v>10617.6</v>
      </c>
      <c r="L13" s="31">
        <f t="shared" si="6"/>
        <v>50560</v>
      </c>
      <c r="M13" s="31">
        <v>126400</v>
      </c>
      <c r="N13" s="31">
        <f t="shared" si="7"/>
        <v>126400</v>
      </c>
      <c r="O13" s="47"/>
      <c r="P13" s="45"/>
    </row>
    <row r="14" spans="1:28" ht="13" x14ac:dyDescent="0.3">
      <c r="A14" s="59" t="s">
        <v>8</v>
      </c>
      <c r="C14" s="33">
        <f t="shared" si="1"/>
        <v>98.84615384615384</v>
      </c>
      <c r="D14" s="34"/>
      <c r="E14" s="35">
        <v>90</v>
      </c>
      <c r="F14" s="36">
        <v>428</v>
      </c>
      <c r="G14" s="37">
        <v>1071</v>
      </c>
      <c r="H14" s="37">
        <v>1071</v>
      </c>
      <c r="I14" s="37"/>
      <c r="J14" s="38"/>
      <c r="K14" s="39">
        <v>1079</v>
      </c>
      <c r="L14" s="37">
        <v>5140</v>
      </c>
      <c r="M14" s="37">
        <v>12850</v>
      </c>
      <c r="N14" s="37">
        <v>12850</v>
      </c>
      <c r="O14" s="48"/>
      <c r="P14" s="49">
        <v>238</v>
      </c>
      <c r="Q14" s="49">
        <v>14580</v>
      </c>
      <c r="R14" s="49">
        <v>3061.7999999999997</v>
      </c>
      <c r="S14" s="49"/>
      <c r="T14" s="49"/>
      <c r="U14" s="49">
        <f>+R14*2</f>
        <v>6123.5999999999995</v>
      </c>
      <c r="X14" s="49" t="e">
        <f>+#REF!*1.033</f>
        <v>#REF!</v>
      </c>
      <c r="Y14" s="2">
        <v>389</v>
      </c>
      <c r="Z14" s="49">
        <f t="shared" ref="Z14:Z21" si="9">+G6*1.033</f>
        <v>3137.7374999999997</v>
      </c>
      <c r="AA14" s="2">
        <v>1688</v>
      </c>
      <c r="AB14" s="49">
        <f t="shared" ref="AB14:AB21" si="10">+M6*1.033</f>
        <v>37652.85</v>
      </c>
    </row>
    <row r="15" spans="1:28" x14ac:dyDescent="0.25">
      <c r="A15" s="1"/>
      <c r="B15" s="50"/>
      <c r="C15" s="50"/>
      <c r="D15" s="50"/>
      <c r="E15" s="51"/>
      <c r="F15" s="51"/>
      <c r="G15" s="51"/>
      <c r="H15" s="51"/>
      <c r="I15" s="51"/>
      <c r="J15" s="1"/>
      <c r="K15" s="1"/>
      <c r="L15" s="1"/>
      <c r="M15" s="1"/>
      <c r="N15" s="1"/>
      <c r="O15" s="48"/>
      <c r="P15" s="49">
        <v>320</v>
      </c>
      <c r="Q15" s="49">
        <v>19720</v>
      </c>
      <c r="R15" s="49">
        <v>4141.2</v>
      </c>
      <c r="S15" s="49"/>
      <c r="T15" s="49"/>
      <c r="U15" s="49">
        <f t="shared" ref="U15:U21" si="11">+R15*2</f>
        <v>8282.4</v>
      </c>
      <c r="X15" s="49" t="e">
        <f>+#REF!*1.033</f>
        <v>#REF!</v>
      </c>
      <c r="Y15" s="2">
        <v>524</v>
      </c>
      <c r="Z15" s="49">
        <f t="shared" si="9"/>
        <v>4243.9083333333328</v>
      </c>
      <c r="AA15" s="2">
        <v>2273</v>
      </c>
      <c r="AB15" s="49">
        <f t="shared" si="10"/>
        <v>50926.899999999994</v>
      </c>
    </row>
    <row r="16" spans="1:28" x14ac:dyDescent="0.25">
      <c r="A16" s="2" t="s">
        <v>10</v>
      </c>
      <c r="B16" s="52"/>
      <c r="C16" s="52"/>
      <c r="D16" s="52"/>
      <c r="E16" s="53"/>
      <c r="F16" s="53"/>
      <c r="G16" s="53"/>
      <c r="H16" s="53"/>
      <c r="O16" s="48"/>
      <c r="P16" s="49">
        <v>403</v>
      </c>
      <c r="Q16" s="49">
        <v>24860</v>
      </c>
      <c r="R16" s="49">
        <v>5220.5999999999995</v>
      </c>
      <c r="S16" s="49"/>
      <c r="T16" s="49"/>
      <c r="U16" s="49">
        <f t="shared" si="11"/>
        <v>10441.199999999999</v>
      </c>
      <c r="X16" s="49" t="e">
        <f>+#REF!*1.033</f>
        <v>#REF!</v>
      </c>
      <c r="Y16" s="2">
        <v>660</v>
      </c>
      <c r="Z16" s="49">
        <f t="shared" si="9"/>
        <v>5350.0791666666664</v>
      </c>
      <c r="AA16" s="2">
        <v>2858</v>
      </c>
      <c r="AB16" s="49">
        <f t="shared" si="10"/>
        <v>64200.95</v>
      </c>
    </row>
    <row r="17" spans="8:28" x14ac:dyDescent="0.25">
      <c r="H17" s="54"/>
      <c r="I17" s="54"/>
      <c r="N17" s="49"/>
      <c r="O17" s="48"/>
      <c r="P17" s="49">
        <v>486</v>
      </c>
      <c r="Q17" s="49">
        <v>30000</v>
      </c>
      <c r="R17" s="49">
        <v>6300</v>
      </c>
      <c r="S17" s="49"/>
      <c r="T17" s="49"/>
      <c r="U17" s="49">
        <f t="shared" si="11"/>
        <v>12600</v>
      </c>
      <c r="X17" s="49" t="e">
        <f>+#REF!*1.033</f>
        <v>#REF!</v>
      </c>
      <c r="Y17" s="2">
        <v>795</v>
      </c>
      <c r="Z17" s="49">
        <f t="shared" si="9"/>
        <v>6456.2499999999991</v>
      </c>
      <c r="AA17" s="2">
        <v>3444</v>
      </c>
      <c r="AB17" s="49">
        <f t="shared" si="10"/>
        <v>77475</v>
      </c>
    </row>
    <row r="18" spans="8:28" x14ac:dyDescent="0.25">
      <c r="H18" s="54"/>
      <c r="I18" s="54"/>
      <c r="N18" s="49"/>
      <c r="O18" s="48"/>
      <c r="P18" s="49">
        <v>568</v>
      </c>
      <c r="Q18" s="49">
        <v>35140</v>
      </c>
      <c r="R18" s="49">
        <v>7379.4</v>
      </c>
      <c r="S18" s="49"/>
      <c r="T18" s="49"/>
      <c r="U18" s="49">
        <f t="shared" si="11"/>
        <v>14758.8</v>
      </c>
      <c r="X18" s="49" t="e">
        <f>+#REF!*1.033</f>
        <v>#REF!</v>
      </c>
      <c r="Y18" s="2">
        <v>930</v>
      </c>
      <c r="Z18" s="49">
        <f t="shared" si="9"/>
        <v>7562.4208333333327</v>
      </c>
      <c r="AA18" s="2">
        <v>4029</v>
      </c>
      <c r="AB18" s="49">
        <f t="shared" si="10"/>
        <v>90749.049999999988</v>
      </c>
    </row>
    <row r="19" spans="8:28" x14ac:dyDescent="0.25">
      <c r="H19" s="54"/>
      <c r="N19" s="49"/>
      <c r="O19" s="48"/>
      <c r="P19" s="49">
        <v>651</v>
      </c>
      <c r="Q19" s="49">
        <v>40280</v>
      </c>
      <c r="R19" s="49">
        <v>8458.7999999999993</v>
      </c>
      <c r="S19" s="49"/>
      <c r="T19" s="49"/>
      <c r="U19" s="49">
        <f t="shared" si="11"/>
        <v>16917.599999999999</v>
      </c>
      <c r="X19" s="49" t="e">
        <f>+#REF!*1.033</f>
        <v>#REF!</v>
      </c>
      <c r="Y19" s="2">
        <v>1065</v>
      </c>
      <c r="Z19" s="49">
        <f t="shared" si="9"/>
        <v>8668.5916666666653</v>
      </c>
      <c r="AA19" s="2">
        <v>4614</v>
      </c>
      <c r="AB19" s="49">
        <f t="shared" si="10"/>
        <v>104023.09999999999</v>
      </c>
    </row>
    <row r="20" spans="8:28" x14ac:dyDescent="0.25">
      <c r="O20" s="48"/>
      <c r="P20" s="49">
        <v>734</v>
      </c>
      <c r="Q20" s="49">
        <v>45420</v>
      </c>
      <c r="R20" s="49">
        <v>9538.1999999999989</v>
      </c>
      <c r="S20" s="49"/>
      <c r="T20" s="49"/>
      <c r="U20" s="49">
        <f t="shared" si="11"/>
        <v>19076.399999999998</v>
      </c>
      <c r="X20" s="49" t="e">
        <f>+#REF!*1.033</f>
        <v>#REF!</v>
      </c>
      <c r="Y20" s="2">
        <v>1200</v>
      </c>
      <c r="Z20" s="49">
        <f t="shared" si="9"/>
        <v>9774.7624999999989</v>
      </c>
      <c r="AA20" s="2">
        <v>5200</v>
      </c>
      <c r="AB20" s="49">
        <f t="shared" si="10"/>
        <v>117297.15</v>
      </c>
    </row>
    <row r="21" spans="8:28" x14ac:dyDescent="0.25">
      <c r="H21" s="54"/>
      <c r="N21" s="49"/>
      <c r="O21" s="48"/>
      <c r="P21" s="49">
        <v>816</v>
      </c>
      <c r="Q21" s="49">
        <v>50560</v>
      </c>
      <c r="R21" s="49">
        <v>10617.6</v>
      </c>
      <c r="S21" s="49"/>
      <c r="T21" s="49"/>
      <c r="U21" s="49">
        <f t="shared" si="11"/>
        <v>21235.200000000001</v>
      </c>
      <c r="X21" s="49" t="e">
        <f>+#REF!*1.033</f>
        <v>#REF!</v>
      </c>
      <c r="Y21" s="2">
        <v>1335</v>
      </c>
      <c r="Z21" s="49">
        <f t="shared" si="9"/>
        <v>10880.933333333332</v>
      </c>
      <c r="AA21" s="2">
        <v>5785</v>
      </c>
      <c r="AB21" s="49">
        <f t="shared" si="10"/>
        <v>130571.19999999998</v>
      </c>
    </row>
    <row r="22" spans="8:28" ht="13" x14ac:dyDescent="0.3">
      <c r="H22" s="54"/>
      <c r="N22" s="49"/>
      <c r="O22" s="55"/>
      <c r="P22" s="40">
        <v>98</v>
      </c>
      <c r="Q22" s="40">
        <v>4720</v>
      </c>
    </row>
    <row r="23" spans="8:28" x14ac:dyDescent="0.25">
      <c r="H23" s="54"/>
      <c r="N23" s="49"/>
    </row>
    <row r="24" spans="8:28" x14ac:dyDescent="0.25">
      <c r="H24" s="54"/>
      <c r="N24" s="49"/>
    </row>
    <row r="25" spans="8:28" x14ac:dyDescent="0.25">
      <c r="H25" s="54"/>
      <c r="N25" s="49"/>
    </row>
    <row r="26" spans="8:28" hidden="1" x14ac:dyDescent="0.25">
      <c r="H26" s="54"/>
      <c r="N26" s="49"/>
      <c r="O26" s="49">
        <f t="shared" ref="O26:O33" si="12">+O14*1.023</f>
        <v>0</v>
      </c>
    </row>
    <row r="27" spans="8:28" hidden="1" x14ac:dyDescent="0.25">
      <c r="H27" s="54"/>
      <c r="N27" s="49"/>
      <c r="O27" s="49">
        <f t="shared" si="12"/>
        <v>0</v>
      </c>
    </row>
    <row r="28" spans="8:28" hidden="1" x14ac:dyDescent="0.25">
      <c r="H28" s="54"/>
      <c r="N28" s="49"/>
      <c r="O28" s="49">
        <f t="shared" si="12"/>
        <v>0</v>
      </c>
    </row>
    <row r="29" spans="8:28" hidden="1" x14ac:dyDescent="0.25">
      <c r="H29" s="54"/>
      <c r="N29" s="49"/>
      <c r="O29" s="49">
        <f t="shared" si="12"/>
        <v>0</v>
      </c>
    </row>
    <row r="30" spans="8:28" hidden="1" x14ac:dyDescent="0.25">
      <c r="O30" s="49">
        <f t="shared" si="12"/>
        <v>0</v>
      </c>
    </row>
    <row r="31" spans="8:28" hidden="1" x14ac:dyDescent="0.25">
      <c r="O31" s="49">
        <f t="shared" si="12"/>
        <v>0</v>
      </c>
    </row>
    <row r="32" spans="8:28" hidden="1" x14ac:dyDescent="0.25">
      <c r="O32" s="49">
        <f t="shared" si="12"/>
        <v>0</v>
      </c>
    </row>
    <row r="33" spans="15:15" hidden="1" x14ac:dyDescent="0.25">
      <c r="O33" s="49">
        <f t="shared" si="12"/>
        <v>0</v>
      </c>
    </row>
    <row r="34" spans="15:15" hidden="1" x14ac:dyDescent="0.25">
      <c r="O34" s="49" t="e">
        <f>+#REF!*1.023</f>
        <v>#REF!</v>
      </c>
    </row>
    <row r="35" spans="15:15" hidden="1" x14ac:dyDescent="0.25">
      <c r="O35" s="49" t="e">
        <f>+#REF!*1.023</f>
        <v>#REF!</v>
      </c>
    </row>
    <row r="36" spans="15:15" hidden="1" x14ac:dyDescent="0.25">
      <c r="O36" s="49" t="e">
        <f>+#REF!*1.023</f>
        <v>#REF!</v>
      </c>
    </row>
    <row r="37" spans="15:15" hidden="1" x14ac:dyDescent="0.25"/>
    <row r="38" spans="15:15" hidden="1" x14ac:dyDescent="0.25"/>
    <row r="39" spans="15:15" hidden="1" x14ac:dyDescent="0.25"/>
    <row r="40" spans="15:15" hidden="1" x14ac:dyDescent="0.25"/>
    <row r="41" spans="15:15" hidden="1" x14ac:dyDescent="0.25"/>
    <row r="42" spans="15:15" hidden="1" x14ac:dyDescent="0.25"/>
    <row r="43" spans="15:15" hidden="1" x14ac:dyDescent="0.25"/>
    <row r="44" spans="15:15" hidden="1" x14ac:dyDescent="0.25"/>
    <row r="45" spans="15:15" hidden="1" x14ac:dyDescent="0.25"/>
    <row r="46" spans="15:15" hidden="1" x14ac:dyDescent="0.25"/>
    <row r="47" spans="15:15" hidden="1" x14ac:dyDescent="0.25"/>
    <row r="48" spans="15:1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2">
    <mergeCell ref="E2:H2"/>
    <mergeCell ref="K2:N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JPS Health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Haynes, Michelle</dc:creator>
  <cp:lastModifiedBy>Correa, Bethuel</cp:lastModifiedBy>
  <dcterms:created xsi:type="dcterms:W3CDTF">2023-10-11T19:25:39Z</dcterms:created>
  <dcterms:modified xsi:type="dcterms:W3CDTF">2023-10-12T15:01:08Z</dcterms:modified>
</cp:coreProperties>
</file>